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https://w2wglobal1.sharepoint.com/sites/W2WGLOBAL1/Documentos compartidos/2 Projects (ongoing finished)/Advice and insight/GIZ Cuarto Circular/3. Entregables del producto/Entregable - Manual de Implementación/"/>
    </mc:Choice>
  </mc:AlternateContent>
  <xr:revisionPtr revIDLastSave="476" documentId="13_ncr:1_{60FB9972-0D41-44BA-8DE6-E4B546AAD356}" xr6:coauthVersionLast="47" xr6:coauthVersionMax="47" xr10:uidLastSave="{E74A5764-FFA1-411D-A329-FB714B44BCB1}"/>
  <bookViews>
    <workbookView xWindow="-110" yWindow="-110" windowWidth="19420" windowHeight="10300" xr2:uid="{00000000-000D-0000-FFFF-FFFF00000000}"/>
  </bookViews>
  <sheets>
    <sheet name="Instrucciones" sheetId="11" r:id="rId1"/>
    <sheet name="Información de la Organización" sheetId="17" r:id="rId2"/>
    <sheet name="Guía de Valores" sheetId="20" r:id="rId3"/>
    <sheet name="Categorías y Medidas" sheetId="14" r:id="rId4"/>
    <sheet name="Resultados" sheetId="21" r:id="rId5"/>
    <sheet name="Hoja de Ruta" sheetId="13" r:id="rId6"/>
  </sheets>
  <definedNames>
    <definedName name="_xlnm._FilterDatabase" localSheetId="3" hidden="1">'Categorías y Medidas'!#REF!</definedName>
    <definedName name="_xlnm._FilterDatabase" localSheetId="2" hidden="1">'Guía de Valores'!#REF!</definedName>
    <definedName name="_xlnm._FilterDatabase" localSheetId="5" hidden="1">'Hoja de Ruta'!#REF!</definedName>
    <definedName name="_xlnm._FilterDatabase" localSheetId="1" hidden="1">'Información de la Organización'!#REF!</definedName>
    <definedName name="_xlnm._FilterDatabase" localSheetId="0" hidden="1">Instrucciones!#REF!</definedName>
    <definedName name="_xlnm._FilterDatabase" localSheetId="4" hidden="1">Resultados!#REF!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6" i="14" l="1"/>
  <c r="Y26" i="14"/>
  <c r="Z25" i="14"/>
  <c r="Y25" i="14"/>
  <c r="Z24" i="14"/>
  <c r="Y24" i="14"/>
  <c r="U24" i="14"/>
  <c r="T24" i="14"/>
  <c r="U26" i="14"/>
  <c r="T26" i="14"/>
  <c r="U25" i="14"/>
  <c r="T25" i="14"/>
  <c r="P26" i="14"/>
  <c r="P25" i="14"/>
  <c r="P24" i="14"/>
  <c r="O26" i="14"/>
  <c r="O25" i="14"/>
  <c r="O24" i="14"/>
  <c r="K26" i="14"/>
  <c r="K25" i="14"/>
  <c r="J26" i="14"/>
  <c r="J25" i="14"/>
  <c r="K24" i="14"/>
  <c r="J24" i="14"/>
  <c r="Z38" i="14"/>
  <c r="Z37" i="14"/>
  <c r="Z36" i="14"/>
  <c r="Z35" i="14"/>
  <c r="Y38" i="14"/>
  <c r="Y37" i="14"/>
  <c r="Y36" i="14"/>
  <c r="Y35" i="14"/>
  <c r="Y29" i="14"/>
  <c r="Z29" i="14"/>
  <c r="Y30" i="14"/>
  <c r="Z30" i="14"/>
  <c r="Y31" i="14"/>
  <c r="Z31" i="14"/>
  <c r="Y32" i="14"/>
  <c r="Z32" i="14"/>
  <c r="Y33" i="14"/>
  <c r="Z33" i="14"/>
  <c r="Y34" i="14"/>
  <c r="Z34" i="14"/>
  <c r="Z28" i="14"/>
  <c r="Y28" i="14"/>
  <c r="U28" i="14"/>
  <c r="T28" i="14"/>
  <c r="U37" i="14"/>
  <c r="U39" i="14"/>
  <c r="U38" i="14"/>
  <c r="T38" i="14"/>
  <c r="T37" i="14"/>
  <c r="T36" i="14"/>
  <c r="U36" i="14"/>
  <c r="U35" i="14"/>
  <c r="T35" i="14"/>
  <c r="T30" i="14"/>
  <c r="U30" i="14"/>
  <c r="T31" i="14"/>
  <c r="U31" i="14"/>
  <c r="T32" i="14"/>
  <c r="U32" i="14"/>
  <c r="T33" i="14"/>
  <c r="U33" i="14"/>
  <c r="T34" i="14"/>
  <c r="U34" i="14"/>
  <c r="U29" i="14"/>
  <c r="T29" i="14"/>
  <c r="O38" i="14"/>
  <c r="P38" i="14"/>
  <c r="P37" i="14"/>
  <c r="O37" i="14"/>
  <c r="O36" i="14"/>
  <c r="P36" i="14"/>
  <c r="P35" i="14"/>
  <c r="O35" i="14"/>
  <c r="O34" i="14"/>
  <c r="O29" i="14"/>
  <c r="P29" i="14"/>
  <c r="O30" i="14"/>
  <c r="P30" i="14"/>
  <c r="O31" i="14"/>
  <c r="P31" i="14"/>
  <c r="O32" i="14"/>
  <c r="P32" i="14"/>
  <c r="O33" i="14"/>
  <c r="P33" i="14"/>
  <c r="P34" i="14"/>
  <c r="P28" i="14"/>
  <c r="O28" i="14"/>
  <c r="K38" i="14"/>
  <c r="K37" i="14"/>
  <c r="J38" i="14"/>
  <c r="J37" i="14"/>
  <c r="K36" i="14"/>
  <c r="K35" i="14"/>
  <c r="J36" i="14"/>
  <c r="J35" i="14"/>
  <c r="K29" i="14"/>
  <c r="K30" i="14"/>
  <c r="K31" i="14"/>
  <c r="K32" i="14"/>
  <c r="K33" i="14"/>
  <c r="K34" i="14"/>
  <c r="K28" i="14"/>
  <c r="J29" i="14"/>
  <c r="J30" i="14"/>
  <c r="J31" i="14"/>
  <c r="J32" i="14"/>
  <c r="J33" i="14"/>
  <c r="J34" i="14"/>
  <c r="J28" i="14"/>
  <c r="Z51" i="14"/>
  <c r="Y51" i="14"/>
  <c r="Z50" i="14"/>
  <c r="Y50" i="14"/>
  <c r="Z49" i="14"/>
  <c r="Y49" i="14"/>
  <c r="Z48" i="14"/>
  <c r="Y48" i="14"/>
  <c r="Z47" i="14"/>
  <c r="Y47" i="14"/>
  <c r="Z46" i="14"/>
  <c r="Y46" i="14"/>
  <c r="Z45" i="14"/>
  <c r="Y45" i="14"/>
  <c r="Z44" i="14"/>
  <c r="Y44" i="14"/>
  <c r="Z43" i="14"/>
  <c r="Y43" i="14"/>
  <c r="Z42" i="14"/>
  <c r="Y42" i="14"/>
  <c r="Z41" i="14"/>
  <c r="Y41" i="14"/>
  <c r="Z40" i="14"/>
  <c r="Y40" i="14"/>
  <c r="Z39" i="14"/>
  <c r="Y39" i="14"/>
  <c r="U51" i="14"/>
  <c r="T51" i="14"/>
  <c r="U50" i="14"/>
  <c r="T50" i="14"/>
  <c r="U49" i="14"/>
  <c r="T49" i="14"/>
  <c r="U48" i="14"/>
  <c r="T48" i="14"/>
  <c r="U47" i="14"/>
  <c r="T47" i="14"/>
  <c r="U46" i="14"/>
  <c r="T46" i="14"/>
  <c r="U45" i="14"/>
  <c r="T45" i="14"/>
  <c r="U44" i="14"/>
  <c r="T44" i="14"/>
  <c r="U43" i="14"/>
  <c r="T43" i="14"/>
  <c r="U42" i="14"/>
  <c r="T42" i="14"/>
  <c r="U41" i="14"/>
  <c r="T41" i="14"/>
  <c r="U40" i="14"/>
  <c r="T40" i="14"/>
  <c r="T39" i="14"/>
  <c r="P51" i="14"/>
  <c r="O51" i="14"/>
  <c r="P50" i="14"/>
  <c r="O50" i="14"/>
  <c r="P49" i="14"/>
  <c r="O49" i="14"/>
  <c r="P48" i="14"/>
  <c r="O48" i="14"/>
  <c r="P47" i="14"/>
  <c r="O47" i="14"/>
  <c r="P46" i="14"/>
  <c r="O46" i="14"/>
  <c r="P45" i="14"/>
  <c r="O45" i="14"/>
  <c r="P44" i="14"/>
  <c r="O44" i="14"/>
  <c r="P43" i="14"/>
  <c r="O43" i="14"/>
  <c r="P42" i="14"/>
  <c r="O42" i="14"/>
  <c r="P41" i="14"/>
  <c r="O41" i="14"/>
  <c r="P40" i="14"/>
  <c r="O40" i="14"/>
  <c r="P39" i="14"/>
  <c r="O39" i="14"/>
  <c r="K51" i="14" l="1"/>
  <c r="K50" i="14"/>
  <c r="K49" i="14"/>
  <c r="K48" i="14"/>
  <c r="J51" i="14"/>
  <c r="J50" i="14"/>
  <c r="J49" i="14"/>
  <c r="J48" i="14"/>
  <c r="K47" i="14"/>
  <c r="J47" i="14"/>
  <c r="K46" i="14"/>
  <c r="J46" i="14"/>
  <c r="K45" i="14"/>
  <c r="J45" i="14"/>
  <c r="K44" i="14"/>
  <c r="J44" i="14"/>
  <c r="K43" i="14"/>
  <c r="J43" i="14"/>
  <c r="K42" i="14"/>
  <c r="J42" i="14"/>
  <c r="K41" i="14"/>
  <c r="J41" i="14"/>
  <c r="K40" i="14"/>
  <c r="J40" i="14"/>
  <c r="K39" i="14"/>
  <c r="J39" i="14"/>
  <c r="Z27" i="14"/>
  <c r="Y27" i="14"/>
  <c r="Z23" i="14"/>
  <c r="Y23" i="14"/>
  <c r="Z22" i="14"/>
  <c r="Y22" i="14"/>
  <c r="Z21" i="14"/>
  <c r="Y21" i="14"/>
  <c r="Z20" i="14"/>
  <c r="Y20" i="14"/>
  <c r="Z19" i="14"/>
  <c r="Y19" i="14"/>
  <c r="Z18" i="14"/>
  <c r="Y18" i="14"/>
  <c r="Z17" i="14"/>
  <c r="Y17" i="14"/>
  <c r="Z16" i="14"/>
  <c r="Y16" i="14"/>
  <c r="Z15" i="14"/>
  <c r="Y15" i="14"/>
  <c r="U27" i="14"/>
  <c r="T27" i="14"/>
  <c r="U23" i="14"/>
  <c r="T23" i="14"/>
  <c r="U22" i="14"/>
  <c r="T22" i="14"/>
  <c r="U21" i="14"/>
  <c r="T21" i="14"/>
  <c r="U20" i="14"/>
  <c r="T20" i="14"/>
  <c r="U19" i="14"/>
  <c r="T19" i="14"/>
  <c r="U18" i="14"/>
  <c r="T18" i="14"/>
  <c r="U17" i="14"/>
  <c r="T17" i="14"/>
  <c r="U16" i="14"/>
  <c r="T16" i="14"/>
  <c r="U15" i="14"/>
  <c r="T15" i="14"/>
  <c r="P27" i="14"/>
  <c r="O27" i="14"/>
  <c r="P23" i="14"/>
  <c r="O23" i="14"/>
  <c r="P22" i="14"/>
  <c r="O22" i="14"/>
  <c r="P21" i="14"/>
  <c r="O21" i="14"/>
  <c r="P20" i="14"/>
  <c r="O20" i="14"/>
  <c r="P19" i="14"/>
  <c r="O19" i="14"/>
  <c r="P18" i="14"/>
  <c r="O18" i="14"/>
  <c r="P17" i="14"/>
  <c r="O17" i="14"/>
  <c r="P16" i="14"/>
  <c r="O16" i="14"/>
  <c r="P15" i="14"/>
  <c r="O15" i="14"/>
  <c r="K27" i="14"/>
  <c r="J27" i="14"/>
  <c r="K23" i="14"/>
  <c r="J23" i="14"/>
  <c r="K22" i="14"/>
  <c r="J22" i="14"/>
  <c r="K16" i="14"/>
  <c r="K17" i="14"/>
  <c r="K18" i="14"/>
  <c r="K19" i="14"/>
  <c r="K20" i="14"/>
  <c r="K21" i="14"/>
  <c r="K15" i="14"/>
  <c r="J16" i="14"/>
  <c r="J17" i="14"/>
  <c r="J18" i="14"/>
  <c r="J19" i="14"/>
  <c r="J20" i="14"/>
  <c r="J21" i="14"/>
  <c r="J15" i="14"/>
  <c r="I69" i="14"/>
  <c r="X69" i="14"/>
  <c r="X65" i="14"/>
  <c r="X61" i="14"/>
  <c r="X57" i="14"/>
  <c r="S69" i="14"/>
  <c r="S65" i="14"/>
  <c r="S61" i="14"/>
  <c r="S57" i="14"/>
  <c r="N69" i="14"/>
  <c r="N65" i="14"/>
  <c r="N61" i="14"/>
  <c r="N57" i="14"/>
  <c r="I65" i="14"/>
  <c r="Z54" i="14"/>
  <c r="Y54" i="14"/>
  <c r="Z53" i="14"/>
  <c r="Y53" i="14"/>
  <c r="Z52" i="14"/>
  <c r="Y52" i="14"/>
  <c r="U54" i="14"/>
  <c r="T54" i="14"/>
  <c r="U53" i="14"/>
  <c r="T53" i="14"/>
  <c r="U52" i="14"/>
  <c r="T52" i="14"/>
  <c r="P54" i="14"/>
  <c r="O54" i="14"/>
  <c r="P53" i="14"/>
  <c r="O53" i="14"/>
  <c r="P52" i="14"/>
  <c r="O52" i="14"/>
  <c r="K53" i="14"/>
  <c r="K52" i="14"/>
  <c r="J53" i="14"/>
  <c r="J52" i="14"/>
  <c r="K54" i="14"/>
  <c r="J54" i="14"/>
  <c r="S66" i="14"/>
  <c r="S68" i="14" s="1"/>
  <c r="I61" i="14"/>
  <c r="I57" i="14"/>
  <c r="N75" i="14" l="1"/>
  <c r="N77" i="14" s="1"/>
  <c r="S58" i="14"/>
  <c r="S60" i="14" s="1"/>
  <c r="N76" i="14"/>
  <c r="S62" i="14"/>
  <c r="S64" i="14" s="1"/>
  <c r="N70" i="14"/>
  <c r="N72" i="14" s="1"/>
  <c r="N67" i="14"/>
  <c r="N63" i="14"/>
  <c r="X67" i="14"/>
  <c r="X62" i="14"/>
  <c r="X64" i="14" s="1"/>
  <c r="X71" i="14"/>
  <c r="I70" i="14"/>
  <c r="I72" i="14" s="1"/>
  <c r="X70" i="14"/>
  <c r="X72" i="14" s="1"/>
  <c r="S71" i="14"/>
  <c r="N62" i="14"/>
  <c r="N64" i="14" s="1"/>
  <c r="N66" i="14"/>
  <c r="N68" i="14" s="1"/>
  <c r="X66" i="14"/>
  <c r="X68" i="14" s="1"/>
  <c r="S70" i="14"/>
  <c r="S72" i="14" s="1"/>
  <c r="N59" i="14"/>
  <c r="S63" i="14"/>
  <c r="X63" i="14"/>
  <c r="S67" i="14"/>
  <c r="N71" i="14"/>
  <c r="N58" i="14"/>
  <c r="N60" i="14" s="1"/>
  <c r="N74" i="14"/>
  <c r="S74" i="14"/>
  <c r="X76" i="14"/>
  <c r="S75" i="14"/>
  <c r="S77" i="14" s="1"/>
  <c r="X75" i="14"/>
  <c r="X77" i="14" s="1"/>
  <c r="I66" i="14"/>
  <c r="I68" i="14" s="1"/>
  <c r="I71" i="14"/>
  <c r="I67" i="14"/>
  <c r="X74" i="14"/>
  <c r="S59" i="14"/>
  <c r="S76" i="14"/>
  <c r="X58" i="14"/>
  <c r="X60" i="14" s="1"/>
  <c r="X59" i="14"/>
  <c r="I74" i="14"/>
  <c r="I76" i="14"/>
  <c r="I63" i="14"/>
  <c r="I62" i="14"/>
  <c r="I64" i="14" s="1"/>
  <c r="S56" i="14" l="1"/>
  <c r="I56" i="14"/>
  <c r="B16" i="13" a="1"/>
  <c r="B16" i="13" s="1"/>
  <c r="I75" i="14"/>
  <c r="I77" i="14" s="1"/>
  <c r="CM16" i="13" a="1"/>
  <c r="CM16" i="13" s="1"/>
  <c r="CL16" i="13" a="1"/>
  <c r="CL16" i="13" s="1"/>
  <c r="CK16" i="13" a="1"/>
  <c r="CK16" i="13" s="1"/>
  <c r="BJ16" i="13" a="1"/>
  <c r="BJ16" i="13" s="1"/>
  <c r="BI16" i="13" a="1"/>
  <c r="BI16" i="13" s="1"/>
  <c r="BH16" i="13" a="1"/>
  <c r="BH16" i="13" s="1"/>
  <c r="AE16" i="13" a="1"/>
  <c r="AE16" i="13" s="1"/>
  <c r="AF16" i="13" a="1"/>
  <c r="AF16" i="13" s="1"/>
  <c r="AG16" i="13" a="1"/>
  <c r="AG16" i="13" s="1"/>
  <c r="D16" i="13" a="1"/>
  <c r="D16" i="13" s="1"/>
  <c r="C16" i="13" a="1"/>
  <c r="C16" i="13" s="1"/>
  <c r="X56" i="14"/>
  <c r="N56" i="14"/>
  <c r="B8" i="14"/>
  <c r="X78" i="14" l="1"/>
  <c r="I78" i="14"/>
  <c r="I58" i="14"/>
  <c r="I60" i="14" s="1"/>
  <c r="I59" i="14"/>
  <c r="N78" i="14"/>
  <c r="S78" i="14"/>
  <c r="AS12" i="21" l="1"/>
  <c r="BB15" i="21"/>
  <c r="AX15" i="21"/>
  <c r="AT15" i="21"/>
  <c r="BA15" i="21"/>
  <c r="AW15" i="21"/>
  <c r="AS15" i="21"/>
  <c r="AZ15" i="21"/>
  <c r="AV15" i="21"/>
  <c r="AY15" i="21"/>
  <c r="AU15" i="21"/>
  <c r="AE12" i="21"/>
  <c r="AL15" i="21"/>
  <c r="AH15" i="21"/>
  <c r="AK15" i="21"/>
  <c r="AG15" i="21"/>
  <c r="AN15" i="21"/>
  <c r="AF15" i="21"/>
  <c r="AM15" i="21"/>
  <c r="AE15" i="21"/>
  <c r="AJ15" i="21"/>
  <c r="AI15" i="21"/>
  <c r="L15" i="21"/>
  <c r="K15" i="21"/>
  <c r="J15" i="21"/>
  <c r="F15" i="21"/>
  <c r="D15" i="21"/>
  <c r="C15" i="21"/>
  <c r="I15" i="21"/>
  <c r="E15" i="21"/>
  <c r="H15" i="21"/>
  <c r="G15" i="21"/>
  <c r="Q12" i="21"/>
  <c r="Z15" i="21"/>
  <c r="V15" i="21"/>
  <c r="T15" i="21"/>
  <c r="R15" i="21"/>
  <c r="U15" i="21"/>
  <c r="S15" i="21"/>
  <c r="Q15" i="21"/>
  <c r="Y15" i="21"/>
  <c r="W15" i="21"/>
  <c r="X15" i="21"/>
  <c r="C12" i="21"/>
  <c r="H17" i="21"/>
  <c r="F16" i="21"/>
  <c r="J16" i="21"/>
  <c r="H16" i="21"/>
  <c r="E17" i="21"/>
  <c r="C17" i="21"/>
  <c r="L16" i="21"/>
  <c r="J17" i="21"/>
  <c r="D16" i="21"/>
  <c r="G16" i="21"/>
  <c r="I16" i="21"/>
  <c r="F17" i="21"/>
  <c r="D17" i="21"/>
  <c r="K17" i="21"/>
  <c r="I17" i="21"/>
  <c r="E16" i="21"/>
  <c r="C16" i="21"/>
  <c r="G17" i="21"/>
  <c r="K16" i="21"/>
  <c r="L17" i="21"/>
  <c r="BB17" i="21"/>
  <c r="AZ17" i="21"/>
  <c r="AX17" i="21"/>
  <c r="AV17" i="21"/>
  <c r="AT17" i="21"/>
  <c r="BB16" i="21"/>
  <c r="AZ16" i="21"/>
  <c r="AX16" i="21"/>
  <c r="AV16" i="21"/>
  <c r="AT16" i="21"/>
  <c r="BA16" i="21"/>
  <c r="AY17" i="21"/>
  <c r="AW17" i="21"/>
  <c r="AU17" i="21"/>
  <c r="AS16" i="21"/>
  <c r="BA17" i="21"/>
  <c r="AY16" i="21"/>
  <c r="AW16" i="21"/>
  <c r="AU16" i="21"/>
  <c r="AS17" i="21"/>
  <c r="AL17" i="21"/>
  <c r="AM17" i="21"/>
  <c r="AJ17" i="21"/>
  <c r="AH17" i="21"/>
  <c r="AF17" i="21"/>
  <c r="AI16" i="21"/>
  <c r="AE17" i="21"/>
  <c r="AK16" i="21"/>
  <c r="AI17" i="21"/>
  <c r="AE16" i="21"/>
  <c r="AN17" i="21"/>
  <c r="AL16" i="21"/>
  <c r="AJ16" i="21"/>
  <c r="AH16" i="21"/>
  <c r="AF16" i="21"/>
  <c r="AK17" i="21"/>
  <c r="AG17" i="21"/>
  <c r="AM16" i="21"/>
  <c r="AG16" i="21"/>
  <c r="AN16" i="21"/>
  <c r="Q17" i="21"/>
  <c r="S16" i="21"/>
  <c r="Z16" i="21"/>
  <c r="V16" i="21"/>
  <c r="Q16" i="21"/>
  <c r="W17" i="21"/>
  <c r="S17" i="21"/>
  <c r="U16" i="21"/>
  <c r="Z17" i="21"/>
  <c r="V17" i="21"/>
  <c r="R17" i="21"/>
  <c r="X16" i="21"/>
  <c r="T16" i="21"/>
  <c r="Y17" i="21"/>
  <c r="U17" i="21"/>
  <c r="W16" i="21"/>
  <c r="R16" i="21"/>
  <c r="X17" i="21"/>
  <c r="T17" i="21"/>
  <c r="Y16" i="2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<sst xmlns="http://schemas.openxmlformats.org/spreadsheetml/2006/main" count="609" uniqueCount="200">
  <si>
    <t>INSTRUCCIONES</t>
  </si>
  <si>
    <t>Instrucción</t>
  </si>
  <si>
    <t>Tipo de Casilla</t>
  </si>
  <si>
    <t>Seleccionar opción del desplegable</t>
  </si>
  <si>
    <t>Escribir información solicitada</t>
  </si>
  <si>
    <t>Escribir observaciones o notas importantes</t>
  </si>
  <si>
    <t>Casillas bloqueadas</t>
  </si>
  <si>
    <t>Nivel</t>
  </si>
  <si>
    <t>Calificación</t>
  </si>
  <si>
    <t>Implementado</t>
  </si>
  <si>
    <t>En proceso de Implementación</t>
  </si>
  <si>
    <t>No se ha implementado aún</t>
  </si>
  <si>
    <t>No Aplica</t>
  </si>
  <si>
    <t>GUÍA DE VALORES</t>
  </si>
  <si>
    <t>CADENA DE VALOR</t>
  </si>
  <si>
    <t>CATEGORÍA DE CIRCULARIDAD</t>
  </si>
  <si>
    <t>MEDIDA DE CIRCULARIDAD</t>
  </si>
  <si>
    <t>ACCIÓN</t>
  </si>
  <si>
    <t>PUNTAJE MÁXIMO</t>
  </si>
  <si>
    <t>TEXTIL</t>
  </si>
  <si>
    <t>Reusar</t>
  </si>
  <si>
    <t>Donación o Venta</t>
  </si>
  <si>
    <t>Cuenta con un servicio de transformación de los textiles para ese fin, ya sea de manera interna o por medio de terceros</t>
  </si>
  <si>
    <t>Reducir</t>
  </si>
  <si>
    <t>Implementación de un programa de mantenimiento textil regular</t>
  </si>
  <si>
    <t>Inclusión de criterios de cuidado textil  para la selección de maquinaria</t>
  </si>
  <si>
    <t>Implementación de plan de monitoreo para análisis de vida útil del producto</t>
  </si>
  <si>
    <t>Aplicación de estándares de reducción de impacto ambiental para la selección de textiles</t>
  </si>
  <si>
    <t>Aplicación de estándares de reducción de impacto ambiental para la selección de colchones</t>
  </si>
  <si>
    <t>Adquisición de textiles elaborados con fibras de material textil reciclado</t>
  </si>
  <si>
    <t>Inclusión de criterios para la selección de productos que incorporan fibras textiles recuperadas</t>
  </si>
  <si>
    <t>Adquisición de colchones con diseño modular</t>
  </si>
  <si>
    <t>Alquiler de línea blanca</t>
  </si>
  <si>
    <t>Alquiler de toallas</t>
  </si>
  <si>
    <t>Recuperar</t>
  </si>
  <si>
    <t>Realizado en colaboración con gestores legalmente constituidas</t>
  </si>
  <si>
    <t>ENVASES Y EMPAQUES</t>
  </si>
  <si>
    <t>Promoción de cultura de separación en la fuente</t>
  </si>
  <si>
    <t>Instalación de cestos de basura diferenciados en las habitaciones</t>
  </si>
  <si>
    <t>Selección y trabajo conjunto con gestores internos o externos y/o alianzas con proveedores para gestión de residuos específicos</t>
  </si>
  <si>
    <t>Instalación de dispensadores para productos de aseo personal</t>
  </si>
  <si>
    <t>Instalación de dispensadores para shampoo en la ducha</t>
  </si>
  <si>
    <t>Instalación de dispensadores para acondicionador en la ducha</t>
  </si>
  <si>
    <t>Instalación de dispensadores para gel de ducha o jabón corporal</t>
  </si>
  <si>
    <t>Instalación de dispensadores para jabón de manos</t>
  </si>
  <si>
    <t>Establecimiento de acuerdos con proveedores que garanticen la distribución, recolección y retorno de los EyE</t>
  </si>
  <si>
    <t>Implementación de sistemas de recarga de bebidas</t>
  </si>
  <si>
    <t>APARATOS ELÉCTRICOS Y ELECTRÓNICOS</t>
  </si>
  <si>
    <t>Realizado en colaboración con gestores autorizados</t>
  </si>
  <si>
    <t>Inclusión de criterios de reducción de impacto ambiental para la selección de aires acondicionados</t>
  </si>
  <si>
    <t>Inclusión de criterios de reducción de impacto ambiental para la selección de equipos de refrigeración</t>
  </si>
  <si>
    <t>Adquisición de AEE con contenido de material reciclado en su proceso de fabricación</t>
  </si>
  <si>
    <t>Inclusión de criterios para la selección de AEE que incorporan material reciclado</t>
  </si>
  <si>
    <t xml:space="preserve">Mantenimientos preventivos y correctivos para AEE </t>
  </si>
  <si>
    <t xml:space="preserve">Implementación de programa de mantenimiento preventivo </t>
  </si>
  <si>
    <t xml:space="preserve">Implementación de programa de mantenimiento correctivo </t>
  </si>
  <si>
    <t>Adquisición de AEE energéticamente eficientes</t>
  </si>
  <si>
    <t>Aplicación de criterios (sellos o certificaciones) de ahorro energético para la adquisición de AEE</t>
  </si>
  <si>
    <t>Optimización de inventario de AEE por uso compartido de huéspedes</t>
  </si>
  <si>
    <t>Suministro de secadores de pelo bajo solicitud</t>
  </si>
  <si>
    <t>Suministro de plancha bajo solicitud</t>
  </si>
  <si>
    <t>Activación de nevera bajo solicitud</t>
  </si>
  <si>
    <t>Implementación de sistemas de centralización y automatización</t>
  </si>
  <si>
    <t>Implementación de sistemas de automatización para la iluminación</t>
  </si>
  <si>
    <t>Implementación de sistemas de automatización para la climatización</t>
  </si>
  <si>
    <t>Implementación de sistemas de automatización para la accesibilidad</t>
  </si>
  <si>
    <t>COMUNICACIÓN</t>
  </si>
  <si>
    <t>Estrategias de educación y comunicación para fomentar prácticas responsables en las tres cadenas de valor</t>
  </si>
  <si>
    <t xml:space="preserve">Adopción de estrategias de comunicación digital </t>
  </si>
  <si>
    <t>Adopción de estrategias de comunicación análoga</t>
  </si>
  <si>
    <t>Sesiones informativas y educativas para los colaboradores del hotel</t>
  </si>
  <si>
    <t>INFORMACIÓN DE LA ORGANIZACIÓN</t>
  </si>
  <si>
    <t>NOMBRE DEL ALOJAMIENTO</t>
  </si>
  <si>
    <t>DEPARTAMENTO</t>
  </si>
  <si>
    <t>CIUDAD</t>
  </si>
  <si>
    <t>DIRECCIÓN</t>
  </si>
  <si>
    <t>ÁREA QUE DILIGENCIA</t>
  </si>
  <si>
    <t>NÚMERO TOTAL DE HABITACIONES</t>
  </si>
  <si>
    <t>NÚMERO DE HABITACIONES CIRCULARES</t>
  </si>
  <si>
    <t>PUNTAJE MÁX</t>
  </si>
  <si>
    <t>OBSERVACIONES</t>
  </si>
  <si>
    <t xml:space="preserve">Evaluar las implicaciones tributarias y garantizar un manejo contable adecuado </t>
  </si>
  <si>
    <t xml:space="preserve">Instalar filtros especializados para microplásticos en las máquinas de lavado permite capturar partículas plásticas, como las liberadas por textiles sintéticos (por ejemplo, poliéster, nylon y acrílico), antes de que lleguen al sistema de aguas residuales </t>
  </si>
  <si>
    <t xml:space="preserve">Inclusión de criterios de cuidado textil  para la selección de consumibles (detergentes, suavizantes, aromatizantes, etc.) </t>
  </si>
  <si>
    <t xml:space="preserve">Verificar que el proveedor cuente con certificaciones que avalen el origen y la sostenibilidad de los materiales, garantizando así el cumplimiento de las especificaciones establecidas
</t>
  </si>
  <si>
    <t>No se consideran los textiles que incorporen material plástico reciclado, ya que durante el proceso de lavado, la fricción y el desgaste de las fibras pueden generar la liberación de microplásticos</t>
  </si>
  <si>
    <t>Inclusión de criterios de modularidad para la selección de colchones</t>
  </si>
  <si>
    <t>Aunque los textiles no formen parte del inventario del alojamiento, este debe asegurarse que el proveedor gestione correctamente los residuos generados durante todo el ciclo de vida del material</t>
  </si>
  <si>
    <t>Es responsabilidad del hotel garantizar la adecuada gestión posconsumo de sus residuos textiles. Esto incluye seleccionar gestores o transformadores que cuenten con las licencias o permisos ambientales requeridos</t>
  </si>
  <si>
    <t>La gestión ambiental de los residuos de envases y empaques es obligatoria para los consumidores finales (alojamientos), quienes deben realizar todo el proceso, como la entrega en los puntos de recolección, separación en la fuente, etc. Garantice que se cuente con al menos dos contenedores diferenciados para residuos aprovechables y no aprovechables, adicionales al contenedor del baño</t>
  </si>
  <si>
    <t>Verifique que estos EyE cuenten con una cadena de aprovechamiento al final de su vida útil, asegurando que su disposición sea adecuada y evitando que terminen como residuos de difícil gestión</t>
  </si>
  <si>
    <t>Debe considerarse que, conforme a las exigencias de la normatividad vigente sobre la manipulación de productos cosméticos, el proceso de refill debe realizarse bajo condiciones que cumplan con los parámetros establecidos en materia de salubridad e higiene</t>
  </si>
  <si>
    <t>Como consumidores finales de los AEE los alojamientos deben aplicar esta medida, adelatando todas las actividades propias y de gestión con los terceros (fabricantes o gestores) a cargo del manejo de este tipo de residuos.</t>
  </si>
  <si>
    <t>En Colombia, el uso de sustancias agotadoras de la capa de ozono  está prohibido y/o estrictamente regulado en cumplimiento del Protocolo de Montreal y las normativas ambientales nacionales relacionadas.</t>
  </si>
  <si>
    <t>ACCIONES APLICABLES TOTALES CADENA DE VALOR TEXTIL</t>
  </si>
  <si>
    <t>PUNTAJE MÁXIMO CADENA DE VALOR TEXTIL</t>
  </si>
  <si>
    <t>PUNTAJE OBTENIDO</t>
  </si>
  <si>
    <t>CALIFICACIÓN CADENA DE VALOR TEXTIL  (%)</t>
  </si>
  <si>
    <t>ACCIONES APLICABLES TOTALES CADENA DE VALOR EyE</t>
  </si>
  <si>
    <t>PUNTAJE MÁXIMO CADENA DE VALOR EyE</t>
  </si>
  <si>
    <t>CALIFICACIÓN CADENA DE VALOR EyE (%)</t>
  </si>
  <si>
    <t>ACCIONES APLICABLES TOTALES CADENA DE VALOR AEE</t>
  </si>
  <si>
    <t xml:space="preserve">PUNTAJE MÁXIMO CADENA DE VALOR AEE </t>
  </si>
  <si>
    <t>CALIFICACIÓN CADENA DE VALOR AEE  (%)</t>
  </si>
  <si>
    <t>ACCIONES APLICABLES TOTALES</t>
  </si>
  <si>
    <t>CALIFICACIÓN GENERAL  (%)</t>
  </si>
  <si>
    <t>¿En dónde estoy?</t>
  </si>
  <si>
    <t>MES 1</t>
  </si>
  <si>
    <t>MES 2</t>
  </si>
  <si>
    <t>MES 3</t>
  </si>
  <si>
    <t>W1</t>
  </si>
  <si>
    <t>W2</t>
  </si>
  <si>
    <t>W3</t>
  </si>
  <si>
    <t>W4</t>
  </si>
  <si>
    <t>…..</t>
  </si>
  <si>
    <t>Inclusión de criterios para la selección de productos cuyos EyE cuenten con una cadena de aprovechamiento establecida según el lugar donde se ubique el alojamiento</t>
  </si>
  <si>
    <t>Optimización del proceso de lavandería por medio de la selección de maquinaria y productos que favorezcan el cuidado textil</t>
  </si>
  <si>
    <t>ID HABITACIÓN CIRCULAR</t>
  </si>
  <si>
    <t>PRIMER SEMESTRE</t>
  </si>
  <si>
    <t>SEGUNDO SEMESTRE</t>
  </si>
  <si>
    <t>TERCER SEMESTRE</t>
  </si>
  <si>
    <t>CUARTO SEMESTRE</t>
  </si>
  <si>
    <t>FECHA DE INICIO</t>
  </si>
  <si>
    <t>FECHA DE CIERRE</t>
  </si>
  <si>
    <t>A continuación, se describen los pasos que usted debe seguir para evaluar el progreso en la implementación de medidas diseñadas para una habitación circular a lo largo de cuatro semestres, con énfasis en las tres cadenas de valor priorizadas Textiles, Envases y Empaques (EyE), y Aparatos Eléctricos y Electrónicos (AEE).</t>
  </si>
  <si>
    <t>4. Hoja de Ruta</t>
  </si>
  <si>
    <t>Selección de gestor posconsumo de residuos textiles</t>
  </si>
  <si>
    <t>Gestionar el producto de manera adecuada con una empresa u organización legalmente constituida cuando este ya no presente potencial de reúso, reparación o repropósito para facilitar su cierre de ciclo, por ejemplo, a través del reciclaje textil.</t>
  </si>
  <si>
    <t>Alquiler de productos textiles</t>
  </si>
  <si>
    <t>Prolongar la vida útil de los productos supliendo la necesidad a través de esquemas de alquiler de textiles con proveedores especializados, quienes asumen la responsabilidad del suministro, mantenimiento y reemplazo de los productos.  Esta medida elimina la necesidad de adquisición de los productos por parte del hotel, reduciendo así la cantidad de textiles puestos en el mercado y por ende la generación de residuos a finales de su uso. Ejemplo: Línea blanca, tapetes y cortinas.</t>
  </si>
  <si>
    <t>PROPÓSITO</t>
  </si>
  <si>
    <t>Mantener los productos y materiales por el mayor tiempo posible en uso a través de la compra de colchones diseñados de manera modular, lo que permite un fácil desarme y reemplazo de componentes. Esta estructura facilita la prolongación de la vida útil del colchón, ya que permite reemplazar sólo las partes deterioradas en lugar de desechar todo el producto.</t>
  </si>
  <si>
    <t>Mantener los productos y materiales el mayor tiempo posible en uso mediante la compra de textiles fabricados con materias primas recicladas, obtenidas de residuos de productos textiles que se generan durante la producción o después de ser utilizados, como retazos de tela, productos textiles que no han sido vendidos, o ropa usada recolectada de los consumidores finales.</t>
  </si>
  <si>
    <t>Adquisición de textiles y colchones elaborados con fibras de bajo impacto ambiental</t>
  </si>
  <si>
    <t xml:space="preserve">Reducir la contaminación y la generación de residuos desde la extracción y la fabricación a partir de la compra de productos textiles y colchones fabricados con fibras gestionadas de manera responsable como materiales de origen orgánico, regenerativo o renovable. Estos materiales se producen con un mínimo impacto negativo sobre el medio ambiente durante su cultivo, procesamiento y vida útil. </t>
  </si>
  <si>
    <t xml:space="preserve">Extender la vida útil de los textiles a partir del uso de productos de lavandería (detergentes, suavizantes, aromatizantes, etc.) que protegen las fibras y colores de los tejidos, adicional a la adopción de técnicas de lavado, secado y planchado que minimicen su desgaste. </t>
  </si>
  <si>
    <t xml:space="preserve"> Optimización de la vida útil de los textiles</t>
  </si>
  <si>
    <t>La conservación y prolongación del tiempo de vida útil de los textiles mediante su adecuación y mantenimiento, aplicando acciones de reparación, limpieza adecuada y almacenamiento correcto para mantenerlos en buen estado y reducir la necesidad de reemplazos frecuentes.</t>
  </si>
  <si>
    <t>Uso de textiles para la elaboración de otros elementos mediante remanufactura (decorativos, funcionales y de dotación)</t>
  </si>
  <si>
    <t>La transformación para el repropósito de textiles dados de baja en elementos decorativos, funcionales o de dotación como: implementos de limpieza (paños, trapos y mopas), fundas, paneles, servilletas, toalleros, bolsas de tela, delantales y uniformes, entre otros. La transformación la puede realizar directamente el alojamiento o a través de terceros que tengan la capacidad de transformación de los materiales.</t>
  </si>
  <si>
    <t>Donación o venta de textiles en desuso</t>
  </si>
  <si>
    <t>La extensión del tiempo de uso y vida útil de los productos textiles o del material,  a través de donaciones o de su venta.</t>
  </si>
  <si>
    <t>CALIFICACIÓN CIRCULARIDAD: PRIMER SEMESTRE</t>
  </si>
  <si>
    <t>CALIFICACIÓN CIRCULARIDAD: SEGUNDO SEMESTRE</t>
  </si>
  <si>
    <t>CALIFICACIÓN CIRCULARIDAD: TERCER SEMESTRE</t>
  </si>
  <si>
    <t>CALIFICACIÓN CIRCULARIDAD: CUARTO SEMESTRE</t>
  </si>
  <si>
    <t>AVANCE HABITACIÓN: PRIMER SEMESTRE</t>
  </si>
  <si>
    <t>AVANCE HABITACIÓN: SEGUNDO SEMESTRE</t>
  </si>
  <si>
    <t>AVANCE HABITACIÓN: TERCER SEMESTRE</t>
  </si>
  <si>
    <t>AVANCE HABITACIÓN: CUARTO SEMESTRE</t>
  </si>
  <si>
    <t>Evitar la generación de residuos optimizando el inventario de AEE al disminuir el número de electrodomésticos disponibles en las habitaciones, y proporcionando dispositivos específicos según las necesidades individuales de cada huésped.</t>
  </si>
  <si>
    <t>Evitar la generación de residuos a partir de la instalación y configuración de sistemas que permiten centralizar el control y la gestión de diferentes procesos, equipos o instalaciones (iluminación, climatización, comunicación y accesibilidad)</t>
  </si>
  <si>
    <t>Reducir la contaminación desde el diseño y permitir la conservación y regeneración de los recursos partiendo de la compra de AEE que cuentan con un diseño y tecnología que optimizan el consumo de energía, reduciendo el uso de electricidad en comparación con modelos convencionales.</t>
  </si>
  <si>
    <t>Mantener los productos y materiales el mayor tiempo posible en uso efectuando de manera continua operaciones de mantenimiento y reparación, y asegurando que funcionen de manera óptima, previniendo fallos y desgastes prematuros.</t>
  </si>
  <si>
    <t>Mantener los materiales el mayor tiempo posible en uso a través de la compra de equipos cuyo proceso de fabricación incluye partes o componentes de materiales reciclados, provenientes de residuos generados durante la producción (postindustriales) o después del consumo de otros productos (posconsumo).</t>
  </si>
  <si>
    <t>Reducir AEE que requieren sustancias peligrosas para su funcionamiento</t>
  </si>
  <si>
    <t>Reducir la contaminación desde el principio y permitir la regeneración de los recursos mediante la compra de aires acondicionados y equipos de refrigeración que emplean refrigerantes naturales y cuentan con un manejo posconsumo adecuado, en lugar de sustancias sintéticas agotadoras de la capa de ozono.</t>
  </si>
  <si>
    <t>Gestionar los AEE de manera adecuada por su manejo diferenciado, con una empresa u organización, con los permisos y licencias ambientales de acuerdo con la normatividad, cuando estos ya no presenten potencial de reúso, reparación o repropósito.</t>
  </si>
  <si>
    <t>Selección de gestor posconsumo de RAEE</t>
  </si>
  <si>
    <t>Revise el Reglamento Técnico de Etiquetado (RETIQ) del Ministerio de Minas y Energía</t>
  </si>
  <si>
    <t>Implementar un enfoque integral que incluya la educación y comunicación efectiva para y hacia los huéspedes, con el fin de promover la aplicación de prácticas orientadas a la reducción, el reúso y la recuperación de materiales de las tres cadenas de valor.</t>
  </si>
  <si>
    <t>RESULTADOS PRIMER SEMESTRE</t>
  </si>
  <si>
    <t>RESULTADOS SEGUNDO SEMESTRE</t>
  </si>
  <si>
    <t>RESULTADOS TERCER SEMESTRE</t>
  </si>
  <si>
    <t>RESULTADOS CUARTO SEMESTRE</t>
  </si>
  <si>
    <t>CRONOGRAMA TERCER SEMESTRE</t>
  </si>
  <si>
    <t>Implementación de sistemas para la recarga de bebidas</t>
  </si>
  <si>
    <t>Evitar el consumo de EyE de un solo uso, equipando el alojamiento con envases, dispensadores y estaciones de recarga para el abastecimiento de: café, agua, agua con gas, agua saborizada, jugos naturales, tés o infusiones para el consumo de los huéspedes.</t>
  </si>
  <si>
    <t>Adquisición de productos para consumo en la habitación cuyo EyE sea reusable y retornable </t>
  </si>
  <si>
    <t>Usar un mismo envase o empaque por múltiples ciclos, y reducir la cantidad de consumo y generación de residuos de productos de un solo uso mediante la implementación de modelos de servitización o logística inversa, que garanticen la distribución, recolección y retorno de los EyE. Botellas para bebidas o bidones.</t>
  </si>
  <si>
    <t>Usar un mismo envase o empaque por múltiples ciclos, y reducir la cantidad de consumo y generación  residuos plásticos de un solo uso en la prestación del servicio.</t>
  </si>
  <si>
    <t>Adquisición de productos con EyE fabricados a partir de materiales renovables</t>
  </si>
  <si>
    <t>Reducir la contaminación desde el principio y permitir la regeneración de los recursos a través de la compra de productos cuyos EyE estén elaborados con materiales biobasados garantizando el origen renovable de la materia prima (maíz, caña de azúcar, celulosa, algas, etc.) o de fibras naturales.</t>
  </si>
  <si>
    <t>Inclusión de criterios para la selección de productos cuyos EyE estén elaborados con materiales biobasados</t>
  </si>
  <si>
    <t>Garantizar la correcta segregación en la fuente de residuos generados en el alojamiento, a través de la instalación de infraestructura adecuada, como contenedores claramente identificados para diferentes tipos de residuos.</t>
  </si>
  <si>
    <t>Adquisición de productos cuyos EyE tengan un alto potencial de reciclabilidad a nivel territorial</t>
  </si>
  <si>
    <t>Garantizar el cierre de ciclo a través del reciclaje de los residuos de EyE generados en la habitación circular.</t>
  </si>
  <si>
    <t>Gestión de residuos aprovechables de EyE y productos plásticos de un solo uso.</t>
  </si>
  <si>
    <t>Gestionar los residuos de EyE de manera adecuada con una empresa u organización legalmente constituida cuando este ya no presente potencial de reúso, reparación o repropósito.</t>
  </si>
  <si>
    <t>Adquisición de productos que usen EyE con contenido de materia prima reciclada</t>
  </si>
  <si>
    <t>Disminuir el consumo de recursos naturales (vírgenes) y demandar el consumo de materia prima reciclada. Esto es posible fomentando y priorizando la compra de productos cuyos EyE estén fabricados de materiales reciclados o que contengan una proporción de estos.</t>
  </si>
  <si>
    <t>Inclusión de criterios para la selección de productos cuyos EyE estén fabricados de materiales reciclados o que contengan una proporción de estos.</t>
  </si>
  <si>
    <t>MES 4</t>
  </si>
  <si>
    <t>MES 5</t>
  </si>
  <si>
    <t>MES 6</t>
  </si>
  <si>
    <t>HOJA DE RUTA PRIMER SEMESTRE</t>
  </si>
  <si>
    <t>HOJA DE RUTA SEGUNDO SEMESTRE</t>
  </si>
  <si>
    <t>HOJA DE RUTA CUARTO SEMESTRE</t>
  </si>
  <si>
    <t>TRANSVERSAL</t>
  </si>
  <si>
    <r>
      <rPr>
        <b/>
        <sz val="16"/>
        <color rgb="FF000000"/>
        <rFont val="Lato"/>
      </rPr>
      <t xml:space="preserve">1. </t>
    </r>
    <r>
      <rPr>
        <sz val="16"/>
        <color rgb="FF000000"/>
        <rFont val="Lato"/>
      </rPr>
      <t>Tenga en cuenta las siguientes guías de color de las casillas que va a encontrar a lo largo de la herramienta:</t>
    </r>
  </si>
  <si>
    <r>
      <rPr>
        <b/>
        <sz val="16"/>
        <color rgb="FF000000"/>
        <rFont val="Lato"/>
      </rPr>
      <t xml:space="preserve">2. Información de la Organización
</t>
    </r>
    <r>
      <rPr>
        <sz val="16"/>
        <color rgb="FF000000"/>
        <rFont val="Lato"/>
      </rPr>
      <t xml:space="preserve">En esta hoja se registra información general del alojamiento, incluyendo su nombre, ubicación y detalles específicos de hasta cuatro habitaciones circulares que serán objeto de evaluación. 
</t>
    </r>
    <r>
      <rPr>
        <b/>
        <sz val="16"/>
        <color rgb="FF000000"/>
        <rFont val="Lato"/>
      </rPr>
      <t xml:space="preserve">
Nombre del Alojamiento</t>
    </r>
    <r>
      <rPr>
        <sz val="16"/>
        <color rgb="FF000000"/>
        <rFont val="Lato"/>
      </rPr>
      <t xml:space="preserve">: Ingrese el nombre oficial del establecimiento.
</t>
    </r>
    <r>
      <rPr>
        <b/>
        <sz val="16"/>
        <color rgb="FF000000"/>
        <rFont val="Lato"/>
      </rPr>
      <t>Departamento</t>
    </r>
    <r>
      <rPr>
        <sz val="16"/>
        <color rgb="FF000000"/>
        <rFont val="Lato"/>
      </rPr>
      <t xml:space="preserve">: Especifique el departamento o región donde se encuentra ubicado el alojamiento.
</t>
    </r>
    <r>
      <rPr>
        <b/>
        <sz val="16"/>
        <color rgb="FF000000"/>
        <rFont val="Lato"/>
      </rPr>
      <t>Ciudad:</t>
    </r>
    <r>
      <rPr>
        <sz val="16"/>
        <color rgb="FF000000"/>
        <rFont val="Lato"/>
      </rPr>
      <t xml:space="preserve"> Indique la ciudad en la que se sitúa el alojamiento.
</t>
    </r>
    <r>
      <rPr>
        <b/>
        <sz val="16"/>
        <color rgb="FF000000"/>
        <rFont val="Lato"/>
      </rPr>
      <t>Dirección:</t>
    </r>
    <r>
      <rPr>
        <sz val="16"/>
        <color rgb="FF000000"/>
        <rFont val="Lato"/>
      </rPr>
      <t xml:space="preserve"> Proporcione la dirección completa del alojamiento, incluyendo calle, número y cualquier otra referencia relevante.
</t>
    </r>
    <r>
      <rPr>
        <b/>
        <sz val="16"/>
        <color rgb="FF000000"/>
        <rFont val="Lato"/>
      </rPr>
      <t>Área que Diligencia:</t>
    </r>
    <r>
      <rPr>
        <sz val="16"/>
        <color rgb="FF000000"/>
        <rFont val="Lato"/>
      </rPr>
      <t xml:space="preserve"> Mencione el departamento o área del alojamiento responsable de completar esta información.
</t>
    </r>
    <r>
      <rPr>
        <b/>
        <sz val="16"/>
        <color rgb="FF000000"/>
        <rFont val="Lato"/>
      </rPr>
      <t>Número Total de Habitaciones</t>
    </r>
    <r>
      <rPr>
        <sz val="16"/>
        <color rgb="FF000000"/>
        <rFont val="Lato"/>
      </rPr>
      <t xml:space="preserve">: Indique la cantidad total de habitaciones disponibles en el alojamiento.
</t>
    </r>
    <r>
      <rPr>
        <b/>
        <sz val="16"/>
        <color rgb="FF000000"/>
        <rFont val="Lato"/>
      </rPr>
      <t xml:space="preserve">Número de Habitaciones Circulares: </t>
    </r>
    <r>
      <rPr>
        <sz val="16"/>
        <color rgb="FF000000"/>
        <rFont val="Lato"/>
      </rPr>
      <t xml:space="preserve">Especifique cuántas de las habitaciones totales tienen una configuración circular.
</t>
    </r>
    <r>
      <rPr>
        <b/>
        <sz val="16"/>
        <color rgb="FF000000"/>
        <rFont val="Lato"/>
      </rPr>
      <t xml:space="preserve">ID Habitación Circular: </t>
    </r>
    <r>
      <rPr>
        <sz val="16"/>
        <color rgb="FF000000"/>
        <rFont val="Lato"/>
      </rPr>
      <t xml:space="preserve">Proporcione el Número o Código de Habitación a evaluar.
</t>
    </r>
    <r>
      <rPr>
        <b/>
        <sz val="16"/>
        <color rgb="FF000000"/>
        <rFont val="Lato"/>
      </rPr>
      <t xml:space="preserve">Semestres: </t>
    </r>
    <r>
      <rPr>
        <sz val="16"/>
        <color rgb="FF000000"/>
        <rFont val="Lato"/>
      </rPr>
      <t xml:space="preserve">Para cada semestre evaluado, ingrese el mes y el año correspondientes al inicio y fin del periodo evaluado. </t>
    </r>
  </si>
  <si>
    <r>
      <rPr>
        <b/>
        <sz val="16"/>
        <color rgb="FF000000"/>
        <rFont val="Lato"/>
      </rPr>
      <t xml:space="preserve">3. Categorías y Medidas 
</t>
    </r>
    <r>
      <rPr>
        <sz val="16"/>
        <color rgb="FF000000"/>
        <rFont val="Lato"/>
      </rPr>
      <t xml:space="preserve">
En esta hoja se presentan los categorías y medidas definidas para una habitación circular, establecidas en las tres cadenas de valor. Por favor, califique en la columna "</t>
    </r>
    <r>
      <rPr>
        <b/>
        <sz val="16"/>
        <color rgb="FF000000"/>
        <rFont val="Lato"/>
      </rPr>
      <t>Avance Habitación</t>
    </r>
    <r>
      <rPr>
        <sz val="16"/>
        <color rgb="FF000000"/>
        <rFont val="Lato"/>
      </rPr>
      <t>" el estado actual de implementación de cada una de las actividades identificadas para las medidas, de acuerdo con las acciones específicas que el hotel ha adelantado para este espacio en particular. Realice la calificación según la siguiente escala:</t>
    </r>
  </si>
  <si>
    <r>
      <rPr>
        <b/>
        <sz val="16"/>
        <color rgb="FF000000"/>
        <rFont val="Lato"/>
      </rPr>
      <t xml:space="preserve">Implementado: </t>
    </r>
    <r>
      <rPr>
        <sz val="16"/>
        <color rgb="FF000000"/>
        <rFont val="Lato"/>
      </rPr>
      <t xml:space="preserve">La medida ha sido adoptada completamente y está en funcionamiento en la operación del alojamiento
</t>
    </r>
    <r>
      <rPr>
        <b/>
        <sz val="16"/>
        <color rgb="FF000000"/>
        <rFont val="Lato"/>
      </rPr>
      <t xml:space="preserve">En proceso de implementación: </t>
    </r>
    <r>
      <rPr>
        <sz val="16"/>
        <color rgb="FF000000"/>
        <rFont val="Lato"/>
      </rPr>
      <t xml:space="preserve">Se han iniciado acciones para adoptar la medida (aprobación por parte de la gerencia y destinación de presupuesto), pero aún no está completamente operativa o requiere ajustes para su consolidación
</t>
    </r>
    <r>
      <rPr>
        <b/>
        <sz val="16"/>
        <color rgb="FF000000"/>
        <rFont val="Lato"/>
      </rPr>
      <t xml:space="preserve">No se ha implementado aún: </t>
    </r>
    <r>
      <rPr>
        <sz val="16"/>
        <color rgb="FF000000"/>
        <rFont val="Lato"/>
      </rPr>
      <t xml:space="preserve">La medida no ha sido puesta en marcha, ya sea por falta de recursos, planeación o decisión estratégica
</t>
    </r>
    <r>
      <rPr>
        <b/>
        <sz val="16"/>
        <color rgb="FF000000"/>
        <rFont val="Lato"/>
      </rPr>
      <t xml:space="preserve">No aplica: </t>
    </r>
    <r>
      <rPr>
        <sz val="16"/>
        <color rgb="FF000000"/>
        <rFont val="Lato"/>
      </rPr>
      <t>La medida no puede ser implementada debido a condiciones específicas del alojamiento que lo imposibilitan, como limitaciones de proveeduría en la zona,  condiciones geográficas,  restricciones estructurales o logísticas,  normativas locales o incompatibilidad con la operación del hotel.</t>
    </r>
  </si>
  <si>
    <r>
      <rPr>
        <sz val="16"/>
        <color rgb="FF000000"/>
        <rFont val="Lato"/>
      </rPr>
      <t>En la columna "</t>
    </r>
    <r>
      <rPr>
        <b/>
        <sz val="16"/>
        <color rgb="FF000000"/>
        <rFont val="Lato"/>
      </rPr>
      <t>Observaciones</t>
    </r>
    <r>
      <rPr>
        <sz val="16"/>
        <color rgb="FF000000"/>
        <rFont val="Lato"/>
      </rPr>
      <t>" encontrará consideraciones específicas relacionadas con algunas de las medidas propuestas. Además, tiene la opción de añadir comentarios adicionales que reflejen particularidades o situaciones específicas de su establecimiento. Esto le permitirá documentar detalles relevantes y personalizar la evaluación según las características únicas de su alojamiento.</t>
    </r>
  </si>
  <si>
    <r>
      <rPr>
        <sz val="16"/>
        <color rgb="FF000000"/>
        <rFont val="Lato"/>
      </rPr>
      <t>Cada acción implementada en el alojamiento recibe una calificación que refleja su contribución a la circularidad (para conocer el puntaje asignado a cada una puede consultar la hoja "</t>
    </r>
    <r>
      <rPr>
        <b/>
        <sz val="16"/>
        <color rgb="FF000000"/>
        <rFont val="Lato"/>
      </rPr>
      <t>Guía de Valores</t>
    </r>
    <r>
      <rPr>
        <sz val="16"/>
        <color rgb="FF000000"/>
        <rFont val="Lato"/>
      </rPr>
      <t xml:space="preserve">"). Esta evaluación está directamente relacionada con el nivel de acción definido por el establecimiento, permitiendo medir el impacto de las medidas adoptadas en términos de prácticas responsables y eficiencia de recursos. De este modo, se facilita la identificación de oportunidades de mejora y el seguimiento del progreso hacia una operación más circular.
Al final de la sección se presenta una evaluación que refleja el grado de circularidad alcanzado por el hotel en la implementación de prácticas responsables en sus habitaciones. Esta evaluación, expresada en un porcentaje del 0% al 100%, ofrece una visión clara del impacto de las medidas adoptadas en cada cadena de valor y a nivel general. Un porcentaje más alto indica una mayor contribución a la economía circular, mientras que un porcentaje más bajo señala áreas que requieren atención o perfeccionamiento.
</t>
    </r>
  </si>
  <si>
    <r>
      <rPr>
        <sz val="16"/>
        <color rgb="FF000000"/>
        <rFont val="Lato"/>
      </rPr>
      <t>Este apartado está diseñado para automatizar la identificación de las acciones clasificadas como</t>
    </r>
    <r>
      <rPr>
        <sz val="16"/>
        <color rgb="FF6AA84F"/>
        <rFont val="Lato"/>
      </rPr>
      <t xml:space="preserve"> </t>
    </r>
    <r>
      <rPr>
        <b/>
        <i/>
        <sz val="16"/>
        <color rgb="FF6AA84F"/>
        <rFont val="Lato"/>
      </rPr>
      <t>En proceso de implementación</t>
    </r>
    <r>
      <rPr>
        <sz val="16"/>
        <color rgb="FF6AA84F"/>
        <rFont val="Lato"/>
      </rPr>
      <t xml:space="preserve"> </t>
    </r>
    <r>
      <rPr>
        <sz val="16"/>
        <color rgb="FF000000"/>
        <rFont val="Lato"/>
      </rPr>
      <t xml:space="preserve">y proporcionar un cronograma visual que permita al alojamiento definir plazos y realizar seguimiento al progreso. Los datos se extraerán automáticamente de la hoja </t>
    </r>
    <r>
      <rPr>
        <b/>
        <sz val="16"/>
        <color rgb="FF000000"/>
        <rFont val="Lato"/>
      </rPr>
      <t>"Categorías y Medidas"</t>
    </r>
    <r>
      <rPr>
        <sz val="16"/>
        <color rgb="FF000000"/>
        <rFont val="Lato"/>
      </rPr>
      <t xml:space="preserve"> principal donde se listan todas las acciones.</t>
    </r>
  </si>
  <si>
    <t>ACCIONES APLICABLES TRANSVERSAL</t>
  </si>
  <si>
    <t>PUNTAJE MÁXIMO TRANSVERSAL</t>
  </si>
  <si>
    <t>CALIFICACIÓN TRANSVERSAL (%)</t>
  </si>
  <si>
    <t>NIVEL DE CIRCULARIDAD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</si>
</sst>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8" x14ac:knownFonts="1">
    <font>
      <sz val="10"/>
      <color rgb="FF000000"/>
      <name val="Arial"/>
      <scheme val="minor"/>
    </font>
    <font>
      <b/>
      <sz val="11"/>
      <color rgb="FFCC0000"/>
      <name val="Lato"/>
      <family val="2"/>
    </font>
    <font>
      <b/>
      <sz val="12"/>
      <color rgb="FFCC0000"/>
      <name val="Lato"/>
      <family val="2"/>
    </font>
    <font>
      <sz val="10"/>
      <color theme="1"/>
      <name val="Calibri"/>
      <family val="2"/>
    </font>
    <font>
      <b/>
      <sz val="10"/>
      <color theme="1"/>
      <name val="Lato"/>
      <family val="2"/>
    </font>
    <font>
      <b/>
      <sz val="12"/>
      <color rgb="FF000000"/>
      <name val="Arial"/>
      <family val="2"/>
      <scheme val="minor"/>
    </font>
    <font>
      <b/>
      <sz val="10"/>
      <color rgb="FF000000"/>
      <name val="Arial"/>
      <family val="2"/>
      <scheme val="minor"/>
    </font>
    <font>
      <b/>
      <sz val="10"/>
      <color theme="1"/>
      <name val="Calibri"/>
      <family val="2"/>
    </font>
    <font>
      <b/>
      <sz val="12"/>
      <color rgb="FF000000"/>
      <name val="Lato"/>
      <family val="2"/>
    </font>
    <font>
      <sz val="12"/>
      <color rgb="FF000000"/>
      <name val="Arial"/>
      <family val="2"/>
      <scheme val="minor"/>
    </font>
    <font>
      <sz val="16"/>
      <color rgb="FF000000"/>
      <name val="Arial"/>
      <family val="2"/>
      <scheme val="minor"/>
    </font>
    <font>
      <b/>
      <sz val="12"/>
      <color theme="0"/>
      <name val="Lato"/>
      <family val="2"/>
    </font>
    <font>
      <sz val="12"/>
      <color rgb="FF000000"/>
      <name val="Lato"/>
      <family val="2"/>
    </font>
    <font>
      <b/>
      <sz val="24"/>
      <name val="Lato"/>
      <family val="2"/>
    </font>
    <font>
      <b/>
      <sz val="16"/>
      <color theme="1"/>
      <name val="Lato"/>
      <family val="2"/>
    </font>
    <font>
      <sz val="10"/>
      <color theme="0"/>
      <name val="Arial"/>
      <family val="2"/>
      <scheme val="minor"/>
    </font>
    <font>
      <b/>
      <sz val="16"/>
      <color theme="0"/>
      <name val="Lato"/>
      <family val="2"/>
    </font>
    <font>
      <sz val="16"/>
      <name val="Lato"/>
      <family val="2"/>
    </font>
    <font>
      <sz val="8"/>
      <name val="Arial"/>
      <family val="2"/>
      <scheme val="minor"/>
    </font>
    <font>
      <sz val="16"/>
      <color rgb="FF000000"/>
      <name val="Lato"/>
      <family val="2"/>
    </font>
    <font>
      <b/>
      <sz val="16"/>
      <color rgb="FF000000"/>
      <name val="Lato"/>
      <family val="2"/>
    </font>
    <font>
      <b/>
      <sz val="16"/>
      <name val="Lato"/>
      <family val="2"/>
    </font>
    <font>
      <sz val="10"/>
      <color rgb="FF000000"/>
      <name val="Lato"/>
      <family val="2"/>
    </font>
    <font>
      <sz val="10"/>
      <color rgb="FF000000"/>
      <name val="Arial"/>
      <family val="2"/>
      <scheme val="minor"/>
    </font>
    <font>
      <b/>
      <sz val="12"/>
      <color theme="1"/>
      <name val="Lato"/>
      <family val="2"/>
    </font>
    <font>
      <b/>
      <sz val="14"/>
      <color theme="7" tint="-0.249977111117893"/>
      <name val="Lato"/>
      <family val="2"/>
    </font>
    <font>
      <b/>
      <sz val="14"/>
      <color theme="8" tint="-0.249977111117893"/>
      <name val="Lato"/>
      <family val="2"/>
    </font>
    <font>
      <b/>
      <sz val="14"/>
      <color theme="6" tint="-0.249977111117893"/>
      <name val="Lato"/>
      <family val="2"/>
    </font>
    <font>
      <b/>
      <sz val="14"/>
      <color theme="5" tint="-0.249977111117893"/>
      <name val="Lato"/>
      <family val="2"/>
    </font>
    <font>
      <b/>
      <sz val="14"/>
      <color theme="1"/>
      <name val="Lato"/>
      <family val="2"/>
    </font>
    <font>
      <b/>
      <sz val="14"/>
      <color rgb="FF000000"/>
      <name val="Lato"/>
      <family val="2"/>
    </font>
    <font>
      <b/>
      <sz val="20"/>
      <color theme="1"/>
      <name val="Lato"/>
      <family val="2"/>
    </font>
    <font>
      <b/>
      <sz val="20"/>
      <color rgb="FF000000"/>
      <name val="Lato"/>
      <family val="2"/>
    </font>
    <font>
      <b/>
      <sz val="20"/>
      <color theme="5" tint="-0.249977111117893"/>
      <name val="Lato"/>
      <family val="2"/>
    </font>
    <font>
      <b/>
      <sz val="20"/>
      <color theme="8" tint="-0.249977111117893"/>
      <name val="Lato"/>
      <family val="2"/>
    </font>
    <font>
      <b/>
      <sz val="20"/>
      <color theme="6" tint="-0.249977111117893"/>
      <name val="Lato"/>
      <family val="2"/>
    </font>
    <font>
      <b/>
      <sz val="20"/>
      <color theme="7" tint="-0.249977111117893"/>
      <name val="Lato"/>
      <family val="2"/>
    </font>
    <font>
      <sz val="10"/>
      <color theme="0"/>
      <name val="Calibri"/>
      <family val="2"/>
    </font>
    <font>
      <sz val="12"/>
      <color theme="0"/>
      <name val="Lato"/>
      <family val="2"/>
    </font>
    <font>
      <sz val="10"/>
      <color theme="9" tint="-0.499984740745262"/>
      <name val="Arial"/>
      <family val="2"/>
      <scheme val="minor"/>
    </font>
    <font>
      <sz val="12"/>
      <color theme="4" tint="-0.499984740745262"/>
      <name val="Lato"/>
      <family val="2"/>
    </font>
    <font>
      <sz val="12"/>
      <name val="Lato"/>
      <family val="2"/>
    </font>
    <font>
      <b/>
      <sz val="12"/>
      <name val="Lato"/>
      <family val="2"/>
    </font>
    <font>
      <b/>
      <sz val="11"/>
      <color theme="0"/>
      <name val="Lato"/>
      <family val="2"/>
    </font>
    <font>
      <b/>
      <sz val="16"/>
      <color rgb="FF000000"/>
      <name val="Lato"/>
    </font>
    <font>
      <sz val="16"/>
      <color rgb="FF000000"/>
      <name val="Lato"/>
    </font>
    <font>
      <sz val="16"/>
      <color rgb="FF6AA84F"/>
      <name val="Lato"/>
    </font>
    <font>
      <b/>
      <i/>
      <sz val="16"/>
      <color rgb="FF6AA84F"/>
      <name val="Lato"/>
    </font>
  </fonts>
  <fills count="49">
    <fill>
      <patternFill patternType="none"/>
    </fill>
    <fill>
      <patternFill patternType="gray125"/>
    </fill>
    <fill>
      <patternFill patternType="solid">
        <fgColor rgb="FF356854"/>
        <bgColor rgb="FF356854"/>
      </patternFill>
    </fill>
    <fill>
      <patternFill patternType="solid">
        <fgColor rgb="FFCFE2F3"/>
        <bgColor rgb="FFCFE2F3"/>
      </patternFill>
    </fill>
    <fill>
      <patternFill patternType="solid">
        <fgColor rgb="FFF4CCCC"/>
        <bgColor rgb="FFF4CCCC"/>
      </patternFill>
    </fill>
    <fill>
      <patternFill patternType="solid">
        <fgColor rgb="FFD9EAD3"/>
        <bgColor rgb="FFD9EAD3"/>
      </patternFill>
    </fill>
    <fill>
      <patternFill patternType="solid">
        <fgColor theme="0"/>
        <bgColor theme="0"/>
      </patternFill>
    </fill>
    <fill>
      <patternFill patternType="solid">
        <fgColor rgb="FFFFFFFF"/>
        <bgColor rgb="FFFFFFFF"/>
      </patternFill>
    </fill>
    <fill>
      <patternFill patternType="solid">
        <fgColor rgb="FFAD5AA4"/>
        <bgColor rgb="FFAD5AA4"/>
      </patternFill>
    </fill>
    <fill>
      <patternFill patternType="solid">
        <fgColor rgb="FF6AA84F"/>
        <bgColor rgb="FF6AA84F"/>
      </patternFill>
    </fill>
    <fill>
      <patternFill patternType="solid">
        <fgColor rgb="FFFFC000"/>
        <bgColor rgb="FFFFC000"/>
      </patternFill>
    </fill>
    <fill>
      <patternFill patternType="solid">
        <fgColor rgb="FF6FA8DC"/>
        <bgColor rgb="FF6FA8DC"/>
      </patternFill>
    </fill>
    <fill>
      <patternFill patternType="solid">
        <fgColor rgb="FF9FC5E8"/>
        <bgColor rgb="FF9FC5E8"/>
      </patternFill>
    </fill>
    <fill>
      <patternFill patternType="solid">
        <fgColor rgb="FFE06666"/>
        <bgColor rgb="FFE06666"/>
      </patternFill>
    </fill>
    <fill>
      <patternFill patternType="solid">
        <fgColor rgb="FFEFAAAA"/>
        <bgColor rgb="FFEFAAAA"/>
      </patternFill>
    </fill>
    <fill>
      <patternFill patternType="solid">
        <fgColor rgb="FF93C47D"/>
        <bgColor rgb="FF93C47D"/>
      </patternFill>
    </fill>
    <fill>
      <patternFill patternType="solid">
        <fgColor rgb="FFBFBFBF"/>
        <bgColor rgb="FFC6DBE1"/>
      </patternFill>
    </fill>
    <fill>
      <patternFill patternType="solid">
        <fgColor rgb="FFD9EAD3"/>
        <bgColor indexed="64"/>
      </patternFill>
    </fill>
    <fill>
      <patternFill patternType="solid">
        <fgColor rgb="FF9FC5E8"/>
        <bgColor indexed="64"/>
      </patternFill>
    </fill>
    <fill>
      <patternFill patternType="solid">
        <fgColor rgb="FFCFE2F3"/>
        <bgColor indexed="64"/>
      </patternFill>
    </fill>
    <fill>
      <patternFill patternType="solid">
        <fgColor rgb="FFF4CCCC"/>
        <bgColor indexed="64"/>
      </patternFill>
    </fill>
    <fill>
      <patternFill patternType="solid">
        <fgColor rgb="FFE06666"/>
        <bgColor indexed="64"/>
      </patternFill>
    </fill>
    <fill>
      <patternFill patternType="solid">
        <fgColor rgb="FFB6D7A8"/>
        <bgColor indexed="64"/>
      </patternFill>
    </fill>
    <fill>
      <patternFill patternType="solid">
        <fgColor rgb="FFFF9933"/>
        <bgColor indexed="64"/>
      </patternFill>
    </fill>
    <fill>
      <patternFill patternType="solid">
        <fgColor rgb="FFFFCC99"/>
        <bgColor indexed="64"/>
      </patternFill>
    </fill>
    <fill>
      <patternFill patternType="solid">
        <fgColor rgb="FFFFDCB9"/>
        <bgColor indexed="64"/>
      </patternFill>
    </fill>
    <fill>
      <patternFill patternType="solid">
        <fgColor rgb="FF6FA8DC"/>
        <bgColor indexed="64"/>
      </patternFill>
    </fill>
    <fill>
      <patternFill patternType="solid">
        <fgColor rgb="FFEFAAAA"/>
        <bgColor indexed="64"/>
      </patternFill>
    </fill>
    <fill>
      <patternFill patternType="solid">
        <fgColor rgb="FF93C47D"/>
        <bgColor indexed="64"/>
      </patternFill>
    </fill>
    <fill>
      <patternFill patternType="solid">
        <fgColor rgb="FF356854"/>
        <bgColor theme="0"/>
      </patternFill>
    </fill>
    <fill>
      <patternFill patternType="solid">
        <fgColor rgb="FFF5E9C0"/>
        <bgColor indexed="64"/>
      </patternFill>
    </fill>
    <fill>
      <patternFill patternType="solid">
        <fgColor rgb="FF356854"/>
        <bgColor indexed="64"/>
      </patternFill>
    </fill>
    <fill>
      <patternFill patternType="solid">
        <fgColor rgb="FFC2D1D4"/>
        <bgColor indexed="64"/>
      </patternFill>
    </fill>
    <fill>
      <patternFill patternType="solid">
        <fgColor rgb="FFDCF0EB"/>
        <bgColor indexed="64"/>
      </patternFill>
    </fill>
    <fill>
      <patternFill patternType="solid">
        <fgColor rgb="FFF9F1D7"/>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lightHorizontal">
        <fgColor rgb="FFFFCC99"/>
        <bgColor theme="8" tint="0.59999389629810485"/>
      </patternFill>
    </fill>
    <fill>
      <patternFill patternType="mediumGray">
        <fgColor rgb="FFFFCC99"/>
        <bgColor theme="0"/>
      </patternFill>
    </fill>
    <fill>
      <patternFill patternType="gray0625">
        <fgColor rgb="FFFFCC99"/>
        <bgColor theme="0"/>
      </patternFill>
    </fill>
    <fill>
      <patternFill patternType="gray0625">
        <fgColor theme="9"/>
        <bgColor rgb="FFFFF8F3"/>
      </patternFill>
    </fill>
    <fill>
      <patternFill patternType="gray0625">
        <fgColor theme="9"/>
        <bgColor theme="9" tint="0.79998168889431442"/>
      </patternFill>
    </fill>
    <fill>
      <patternFill patternType="solid">
        <fgColor theme="6" tint="0.39997558519241921"/>
        <bgColor rgb="FFE06666"/>
      </patternFill>
    </fill>
    <fill>
      <patternFill patternType="solid">
        <fgColor theme="6" tint="0.59999389629810485"/>
        <bgColor rgb="FFB6D7A8"/>
      </patternFill>
    </fill>
    <fill>
      <patternFill patternType="solid">
        <fgColor theme="6" tint="0.79998168889431442"/>
        <bgColor rgb="FFD9EAD3"/>
      </patternFill>
    </fill>
    <fill>
      <patternFill patternType="solid">
        <fgColor theme="6" tint="0.39997558519241921"/>
        <bgColor indexed="64"/>
      </patternFill>
    </fill>
    <fill>
      <patternFill patternType="solid">
        <fgColor theme="6"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theme="5" tint="-0.249977111117893"/>
      </right>
      <top style="medium">
        <color indexed="64"/>
      </top>
      <bottom style="medium">
        <color indexed="64"/>
      </bottom>
      <diagonal/>
    </border>
    <border>
      <left style="thin">
        <color theme="5" tint="-0.249977111117893"/>
      </left>
      <right style="thin">
        <color theme="5" tint="-0.249977111117893"/>
      </right>
      <top style="medium">
        <color indexed="64"/>
      </top>
      <bottom style="medium">
        <color indexed="64"/>
      </bottom>
      <diagonal/>
    </border>
    <border>
      <left style="thin">
        <color theme="5" tint="-0.249977111117893"/>
      </left>
      <right style="thin">
        <color theme="5" tint="0.39997558519241921"/>
      </right>
      <top style="medium">
        <color indexed="64"/>
      </top>
      <bottom style="medium">
        <color indexed="64"/>
      </bottom>
      <diagonal/>
    </border>
    <border>
      <left style="thin">
        <color theme="5" tint="0.39997558519241921"/>
      </left>
      <right style="thin">
        <color theme="8" tint="0.39997558519241921"/>
      </right>
      <top style="medium">
        <color indexed="64"/>
      </top>
      <bottom style="medium">
        <color indexed="64"/>
      </bottom>
      <diagonal/>
    </border>
    <border>
      <left style="thin">
        <color theme="8" tint="0.39997558519241921"/>
      </left>
      <right/>
      <top style="medium">
        <color indexed="64"/>
      </top>
      <bottom style="medium">
        <color indexed="64"/>
      </bottom>
      <diagonal/>
    </border>
    <border>
      <left style="thin">
        <color theme="8" tint="0.39997558519241921"/>
      </left>
      <right style="thin">
        <color theme="8" tint="0.39997558519241921"/>
      </right>
      <top style="medium">
        <color indexed="64"/>
      </top>
      <bottom style="medium">
        <color indexed="64"/>
      </bottom>
      <diagonal/>
    </border>
    <border>
      <left style="thin">
        <color theme="8" tint="0.39997558519241921"/>
      </left>
      <right style="thin">
        <color theme="6" tint="0.59999389629810485"/>
      </right>
      <top style="medium">
        <color indexed="64"/>
      </top>
      <bottom style="medium">
        <color indexed="64"/>
      </bottom>
      <diagonal/>
    </border>
    <border>
      <left style="thin">
        <color theme="6" tint="0.59999389629810485"/>
      </left>
      <right/>
      <top style="medium">
        <color indexed="64"/>
      </top>
      <bottom style="medium">
        <color indexed="64"/>
      </bottom>
      <diagonal/>
    </border>
    <border>
      <left style="thin">
        <color theme="7" tint="0.59999389629810485"/>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7">
    <xf numFmtId="0" fontId="0" fillId="0" borderId="0"/>
    <xf numFmtId="9" fontId="23" fillId="0" borderId="0" applyFont="0" applyFill="0" applyBorder="0" applyAlignment="0" applyProtection="0"/>
    <xf numFmtId="165" fontId="21" fillId="42" borderId="43" applyBorder="0" applyAlignment="0">
      <alignment horizontal="center" vertical="center"/>
    </xf>
    <xf numFmtId="165" fontId="14" fillId="39" borderId="43">
      <alignment horizontal="center" vertical="center"/>
    </xf>
    <xf numFmtId="165" fontId="14" fillId="40" borderId="43">
      <alignment horizontal="center" vertical="center"/>
    </xf>
    <xf numFmtId="165" fontId="14" fillId="41" borderId="43">
      <alignment horizontal="center" vertical="center"/>
    </xf>
    <xf numFmtId="165" fontId="21" fillId="42" borderId="43" applyBorder="0" applyAlignment="0">
      <alignment horizontal="center" vertical="center"/>
    </xf>
  </cellStyleXfs>
  <cellXfs count="358">
    <xf numFmtId="0" fontId="0" fillId="0" borderId="0" xfId="0"/>
    <xf numFmtId="0" fontId="1" fillId="6" borderId="0" xfId="0" applyFont="1" applyFill="1" applyAlignment="1">
      <alignment horizontal="center" vertical="center" wrapText="1"/>
    </xf>
    <xf numFmtId="0" fontId="2" fillId="6" borderId="0" xfId="0" applyFont="1" applyFill="1" applyAlignment="1">
      <alignment horizontal="center" vertical="center" wrapText="1"/>
    </xf>
    <xf numFmtId="0" fontId="3" fillId="6" borderId="0" xfId="0" applyFont="1" applyFill="1"/>
    <xf numFmtId="0" fontId="4" fillId="6" borderId="0" xfId="0" applyFont="1" applyFill="1" applyAlignment="1">
      <alignment horizontal="center" vertical="center" wrapText="1"/>
    </xf>
    <xf numFmtId="0" fontId="4" fillId="0" borderId="0" xfId="0" applyFont="1" applyAlignment="1">
      <alignment horizontal="center" vertical="center" wrapText="1"/>
    </xf>
    <xf numFmtId="0" fontId="4" fillId="6" borderId="0" xfId="0" applyFont="1" applyFill="1" applyAlignment="1">
      <alignment horizontal="center" vertical="center"/>
    </xf>
    <xf numFmtId="0" fontId="6" fillId="0" borderId="0" xfId="0" applyFont="1"/>
    <xf numFmtId="0" fontId="7" fillId="6" borderId="0" xfId="0" applyFont="1" applyFill="1"/>
    <xf numFmtId="0" fontId="0" fillId="0" borderId="0" xfId="0" applyAlignment="1">
      <alignment horizontal="center"/>
    </xf>
    <xf numFmtId="0" fontId="5" fillId="0" borderId="0" xfId="0" applyFont="1" applyAlignment="1">
      <alignment horizontal="center"/>
    </xf>
    <xf numFmtId="0" fontId="2" fillId="29" borderId="0" xfId="0" applyFont="1" applyFill="1" applyAlignment="1">
      <alignment vertical="center" wrapText="1"/>
    </xf>
    <xf numFmtId="0" fontId="2" fillId="0" borderId="0" xfId="0" applyFont="1" applyAlignment="1">
      <alignment vertical="center" wrapText="1"/>
    </xf>
    <xf numFmtId="0" fontId="11" fillId="2" borderId="1" xfId="0" applyFont="1" applyFill="1" applyBorder="1" applyAlignment="1">
      <alignment horizontal="center" vertical="center" wrapText="1"/>
    </xf>
    <xf numFmtId="0" fontId="9" fillId="0" borderId="0" xfId="0" applyFont="1"/>
    <xf numFmtId="0" fontId="9" fillId="0" borderId="0" xfId="0" applyFont="1" applyAlignment="1">
      <alignment horizontal="center"/>
    </xf>
    <xf numFmtId="0" fontId="2" fillId="7" borderId="0" xfId="0" applyFont="1" applyFill="1" applyAlignment="1">
      <alignment horizontal="center" vertical="center" wrapText="1"/>
    </xf>
    <xf numFmtId="0" fontId="10" fillId="0" borderId="0" xfId="0" applyFont="1"/>
    <xf numFmtId="0" fontId="14"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16" borderId="1" xfId="0" applyFont="1" applyFill="1" applyBorder="1" applyAlignment="1">
      <alignment horizontal="center" vertical="center"/>
    </xf>
    <xf numFmtId="0" fontId="2" fillId="7" borderId="0" xfId="0" applyFont="1" applyFill="1" applyAlignment="1">
      <alignment vertical="center" wrapText="1"/>
    </xf>
    <xf numFmtId="0" fontId="12" fillId="17" borderId="3" xfId="0" applyFont="1" applyFill="1" applyBorder="1" applyAlignment="1">
      <alignment horizontal="left" vertical="center" wrapText="1" readingOrder="1"/>
    </xf>
    <xf numFmtId="0" fontId="11" fillId="2" borderId="16" xfId="0" applyFont="1" applyFill="1" applyBorder="1" applyAlignment="1">
      <alignment horizontal="center" vertical="center" wrapText="1"/>
    </xf>
    <xf numFmtId="0" fontId="11" fillId="31" borderId="1" xfId="0" applyFont="1" applyFill="1" applyBorder="1" applyAlignment="1">
      <alignment horizontal="center" vertical="center"/>
    </xf>
    <xf numFmtId="0" fontId="13" fillId="7" borderId="0" xfId="0" applyFont="1" applyFill="1" applyAlignment="1">
      <alignment vertical="center" wrapText="1"/>
    </xf>
    <xf numFmtId="0" fontId="0" fillId="0" borderId="0" xfId="0" applyAlignment="1">
      <alignment wrapText="1"/>
    </xf>
    <xf numFmtId="0" fontId="15" fillId="0" borderId="0" xfId="0" applyFont="1"/>
    <xf numFmtId="0" fontId="17" fillId="0" borderId="0" xfId="0" applyFont="1" applyAlignment="1">
      <alignment vertical="center"/>
    </xf>
    <xf numFmtId="0" fontId="3" fillId="6" borderId="0" xfId="0" applyFont="1" applyFill="1" applyAlignment="1">
      <alignment wrapText="1"/>
    </xf>
    <xf numFmtId="0" fontId="8" fillId="0" borderId="0" xfId="0" applyFont="1" applyAlignment="1">
      <alignment horizontal="center" vertical="center" wrapText="1"/>
    </xf>
    <xf numFmtId="0" fontId="0" fillId="0" borderId="0" xfId="0" applyAlignment="1">
      <alignment horizont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2" fillId="30" borderId="20" xfId="0" applyFont="1" applyFill="1" applyBorder="1" applyAlignment="1" applyProtection="1">
      <alignment horizontal="center" vertical="center" wrapText="1"/>
      <protection locked="0"/>
    </xf>
    <xf numFmtId="0" fontId="19" fillId="0" borderId="8" xfId="0" applyFont="1" applyBorder="1"/>
    <xf numFmtId="0" fontId="19" fillId="0" borderId="0" xfId="0" applyFont="1"/>
    <xf numFmtId="0" fontId="19" fillId="0" borderId="9" xfId="0" applyFont="1" applyBorder="1"/>
    <xf numFmtId="0" fontId="20" fillId="0" borderId="0" xfId="0" applyFont="1" applyAlignment="1">
      <alignment horizontal="center" vertical="center"/>
    </xf>
    <xf numFmtId="0" fontId="19" fillId="34" borderId="1" xfId="0" applyFont="1" applyFill="1" applyBorder="1"/>
    <xf numFmtId="0" fontId="19" fillId="0" borderId="0" xfId="0" applyFont="1" applyAlignment="1">
      <alignment horizontal="left" vertical="center"/>
    </xf>
    <xf numFmtId="0" fontId="19" fillId="33" borderId="1" xfId="0" applyFont="1" applyFill="1" applyBorder="1"/>
    <xf numFmtId="0" fontId="19" fillId="0" borderId="1" xfId="0" applyFont="1" applyBorder="1"/>
    <xf numFmtId="0" fontId="19" fillId="32" borderId="1" xfId="0" applyFont="1" applyFill="1" applyBorder="1"/>
    <xf numFmtId="0" fontId="19" fillId="0" borderId="10" xfId="0" applyFont="1" applyBorder="1"/>
    <xf numFmtId="0" fontId="19" fillId="0" borderId="11" xfId="0" applyFont="1" applyBorder="1"/>
    <xf numFmtId="0" fontId="19" fillId="0" borderId="12" xfId="0" applyFont="1" applyBorder="1"/>
    <xf numFmtId="0" fontId="17" fillId="0" borderId="0" xfId="0" applyFont="1"/>
    <xf numFmtId="0" fontId="21" fillId="0" borderId="0" xfId="0" applyFont="1" applyAlignment="1">
      <alignment horizontal="center" vertical="center"/>
    </xf>
    <xf numFmtId="0" fontId="3" fillId="0" borderId="0" xfId="0" applyFont="1"/>
    <xf numFmtId="164" fontId="8" fillId="0" borderId="0" xfId="0" applyNumberFormat="1" applyFont="1" applyAlignment="1">
      <alignment horizontal="center" vertical="center"/>
    </xf>
    <xf numFmtId="0" fontId="2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32" borderId="1" xfId="0" applyFont="1" applyFill="1" applyBorder="1" applyAlignment="1">
      <alignment horizontal="center" vertical="center"/>
    </xf>
    <xf numFmtId="0" fontId="12" fillId="0" borderId="1" xfId="0" applyFont="1" applyBorder="1" applyAlignment="1">
      <alignment horizontal="center" vertical="center"/>
    </xf>
    <xf numFmtId="0" fontId="20" fillId="0" borderId="0" xfId="0" applyFont="1" applyAlignment="1">
      <alignment horizontal="left" vertical="center"/>
    </xf>
    <xf numFmtId="0" fontId="12" fillId="12"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14"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1" fillId="0" borderId="0" xfId="0" applyFont="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12" fillId="0" borderId="0" xfId="0" applyFont="1"/>
    <xf numFmtId="165" fontId="8" fillId="0" borderId="0" xfId="0" applyNumberFormat="1" applyFont="1" applyAlignment="1">
      <alignment horizontal="center" vertical="center"/>
    </xf>
    <xf numFmtId="0" fontId="12" fillId="0" borderId="0" xfId="0" applyFont="1" applyAlignment="1">
      <alignment horizontal="left" vertical="center"/>
    </xf>
    <xf numFmtId="165" fontId="8" fillId="0" borderId="0" xfId="1" applyNumberFormat="1" applyFont="1" applyFill="1" applyBorder="1" applyAlignment="1">
      <alignment horizontal="center" vertical="center"/>
    </xf>
    <xf numFmtId="9" fontId="24" fillId="35" borderId="34" xfId="1" applyFont="1" applyFill="1" applyBorder="1" applyAlignment="1">
      <alignment horizontal="center" vertical="center"/>
    </xf>
    <xf numFmtId="9" fontId="24" fillId="35" borderId="35" xfId="1" applyFont="1" applyFill="1" applyBorder="1" applyAlignment="1">
      <alignment horizontal="center" vertical="center"/>
    </xf>
    <xf numFmtId="9" fontId="24" fillId="35" borderId="36" xfId="1" applyFont="1" applyFill="1" applyBorder="1" applyAlignment="1">
      <alignment horizontal="center" vertical="center"/>
    </xf>
    <xf numFmtId="9" fontId="24" fillId="36" borderId="37" xfId="1" applyFont="1" applyFill="1" applyBorder="1" applyAlignment="1">
      <alignment horizontal="center" vertical="center"/>
    </xf>
    <xf numFmtId="9" fontId="24" fillId="36" borderId="38" xfId="1" applyFont="1" applyFill="1" applyBorder="1" applyAlignment="1">
      <alignment horizontal="center" vertical="center"/>
    </xf>
    <xf numFmtId="9" fontId="24" fillId="36" borderId="39" xfId="1" applyFont="1" applyFill="1" applyBorder="1" applyAlignment="1">
      <alignment horizontal="center" vertical="center"/>
    </xf>
    <xf numFmtId="9" fontId="24" fillId="37" borderId="40" xfId="1" applyFont="1" applyFill="1" applyBorder="1" applyAlignment="1">
      <alignment horizontal="center" vertical="center"/>
    </xf>
    <xf numFmtId="9" fontId="24" fillId="37" borderId="14" xfId="1" applyFont="1" applyFill="1" applyBorder="1" applyAlignment="1">
      <alignment horizontal="center" vertical="center"/>
    </xf>
    <xf numFmtId="9" fontId="24" fillId="38" borderId="41" xfId="1" applyFont="1" applyFill="1" applyBorder="1" applyAlignment="1">
      <alignment horizontal="center" vertical="center"/>
    </xf>
    <xf numFmtId="9" fontId="24" fillId="38" borderId="42" xfId="1" applyFont="1" applyFill="1" applyBorder="1" applyAlignment="1">
      <alignment horizontal="center"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9" fillId="6" borderId="0" xfId="0" applyFont="1" applyFill="1" applyAlignment="1">
      <alignment horizontal="center" vertical="center" wrapText="1"/>
    </xf>
    <xf numFmtId="0" fontId="30" fillId="0" borderId="0" xfId="0" applyFont="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1" fillId="6" borderId="0" xfId="0" applyFont="1" applyFill="1" applyAlignment="1">
      <alignment horizontal="center" vertical="center"/>
    </xf>
    <xf numFmtId="0" fontId="32"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center" vertical="center"/>
    </xf>
    <xf numFmtId="0" fontId="17" fillId="33" borderId="1" xfId="0" applyFont="1" applyFill="1" applyBorder="1" applyAlignment="1" applyProtection="1">
      <alignment horizontal="center" vertical="center"/>
      <protection locked="0"/>
    </xf>
    <xf numFmtId="14" fontId="17" fillId="33" borderId="1" xfId="0" applyNumberFormat="1" applyFont="1" applyFill="1" applyBorder="1" applyAlignment="1" applyProtection="1">
      <alignment horizontal="center" vertical="center"/>
      <protection locked="0"/>
    </xf>
    <xf numFmtId="0" fontId="12" fillId="0" borderId="21" xfId="0" applyFont="1" applyBorder="1" applyAlignment="1" applyProtection="1">
      <alignment horizontal="left" vertical="center" wrapText="1"/>
      <protection locked="0"/>
    </xf>
    <xf numFmtId="0" fontId="12" fillId="32" borderId="1" xfId="0" applyFont="1" applyFill="1" applyBorder="1" applyAlignment="1">
      <alignment horizontal="left" vertical="center" wrapText="1"/>
    </xf>
    <xf numFmtId="0" fontId="12" fillId="32" borderId="28" xfId="0" applyFont="1" applyFill="1" applyBorder="1" applyAlignment="1">
      <alignment horizontal="left" vertical="center" wrapText="1"/>
    </xf>
    <xf numFmtId="0" fontId="8" fillId="32" borderId="1" xfId="0" applyFont="1" applyFill="1" applyBorder="1" applyAlignment="1">
      <alignment horizontal="center" vertical="center" wrapText="1"/>
    </xf>
    <xf numFmtId="0" fontId="0" fillId="0" borderId="1" xfId="0" applyBorder="1" applyAlignment="1" applyProtection="1">
      <alignment wrapText="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0" fontId="0" fillId="0" borderId="1" xfId="0" applyBorder="1" applyAlignment="1" applyProtection="1">
      <alignment horizontal="center"/>
      <protection locked="0"/>
    </xf>
    <xf numFmtId="0" fontId="22" fillId="0" borderId="1" xfId="0" applyFont="1" applyBorder="1" applyAlignment="1" applyProtection="1">
      <alignment wrapText="1"/>
      <protection locked="0"/>
    </xf>
    <xf numFmtId="0" fontId="22" fillId="0" borderId="1" xfId="0" applyFont="1" applyBorder="1" applyAlignment="1" applyProtection="1">
      <alignment horizontal="center" wrapText="1"/>
      <protection locked="0"/>
    </xf>
    <xf numFmtId="0" fontId="22" fillId="0" borderId="1" xfId="0" applyFont="1" applyBorder="1" applyProtection="1">
      <protection locked="0"/>
    </xf>
    <xf numFmtId="0" fontId="22" fillId="0" borderId="1" xfId="0" applyFont="1" applyBorder="1" applyAlignment="1" applyProtection="1">
      <alignment horizontal="center"/>
      <protection locked="0"/>
    </xf>
    <xf numFmtId="0" fontId="8" fillId="32" borderId="3" xfId="0" applyFont="1" applyFill="1" applyBorder="1" applyAlignment="1">
      <alignment horizontal="center" vertical="center" wrapText="1"/>
    </xf>
    <xf numFmtId="0" fontId="37" fillId="6" borderId="0" xfId="0" applyFont="1" applyFill="1"/>
    <xf numFmtId="165" fontId="15" fillId="0" borderId="0" xfId="0" applyNumberFormat="1" applyFont="1"/>
    <xf numFmtId="0" fontId="38" fillId="0" borderId="0" xfId="0" applyFont="1" applyAlignment="1">
      <alignment horizontal="left" vertical="center" wrapText="1"/>
    </xf>
    <xf numFmtId="0" fontId="38" fillId="0" borderId="0" xfId="0" applyFont="1" applyAlignment="1">
      <alignmen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horizontal="center"/>
      <protection locked="0"/>
    </xf>
    <xf numFmtId="0" fontId="2" fillId="29" borderId="0" xfId="0" applyFont="1" applyFill="1" applyAlignment="1">
      <alignment horizontal="left" vertical="center" wrapText="1"/>
    </xf>
    <xf numFmtId="0" fontId="2" fillId="0" borderId="0" xfId="0" applyFont="1" applyAlignment="1">
      <alignment horizontal="left" vertical="center" wrapText="1"/>
    </xf>
    <xf numFmtId="0" fontId="23" fillId="0" borderId="0" xfId="0" applyFont="1"/>
    <xf numFmtId="0" fontId="39" fillId="0" borderId="0" xfId="0" applyFont="1"/>
    <xf numFmtId="0" fontId="40" fillId="0" borderId="21" xfId="0" applyFont="1" applyBorder="1" applyAlignment="1" applyProtection="1">
      <alignment vertical="center" wrapText="1"/>
      <protection locked="0"/>
    </xf>
    <xf numFmtId="0" fontId="40" fillId="0" borderId="21" xfId="0" applyFont="1" applyBorder="1" applyAlignment="1" applyProtection="1">
      <alignment horizontal="left" vertical="center" wrapText="1"/>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165" fontId="28" fillId="0" borderId="0" xfId="1" applyNumberFormat="1" applyFont="1" applyAlignment="1">
      <alignment horizontal="center" vertical="center" wrapText="1"/>
    </xf>
    <xf numFmtId="165" fontId="26" fillId="0" borderId="0" xfId="1" applyNumberFormat="1" applyFont="1" applyAlignment="1">
      <alignment horizontal="center" vertical="center" wrapText="1"/>
    </xf>
    <xf numFmtId="165" fontId="27" fillId="0" borderId="0" xfId="1" applyNumberFormat="1" applyFont="1" applyAlignment="1">
      <alignment horizontal="center" vertical="center" wrapText="1"/>
    </xf>
    <xf numFmtId="165" fontId="25" fillId="0" borderId="0" xfId="1" applyNumberFormat="1" applyFont="1" applyAlignment="1">
      <alignment horizontal="center" vertical="center" wrapText="1"/>
    </xf>
    <xf numFmtId="0" fontId="12" fillId="5" borderId="16" xfId="0" applyFont="1" applyFill="1" applyBorder="1" applyAlignment="1">
      <alignment horizontal="left" vertical="center" wrapText="1"/>
    </xf>
    <xf numFmtId="0" fontId="8" fillId="11" borderId="1" xfId="0" applyFont="1" applyFill="1" applyBorder="1" applyAlignment="1">
      <alignment horizontal="center" vertical="center" wrapText="1"/>
    </xf>
    <xf numFmtId="0" fontId="41" fillId="0" borderId="21" xfId="0" applyFont="1" applyBorder="1" applyAlignment="1" applyProtection="1">
      <alignment horizontal="left" vertical="center" wrapText="1"/>
      <protection locked="0"/>
    </xf>
    <xf numFmtId="0" fontId="8" fillId="13" borderId="1" xfId="0" applyFont="1" applyFill="1" applyBorder="1" applyAlignment="1">
      <alignment horizontal="center" vertical="center" wrapText="1"/>
    </xf>
    <xf numFmtId="0" fontId="12" fillId="37" borderId="1" xfId="0" applyFont="1" applyFill="1" applyBorder="1" applyAlignment="1">
      <alignment vertical="center" wrapText="1" readingOrder="1"/>
    </xf>
    <xf numFmtId="0" fontId="12" fillId="46" borderId="1" xfId="0" applyFont="1" applyFill="1" applyBorder="1" applyAlignment="1">
      <alignment horizontal="left" vertical="center" wrapText="1"/>
    </xf>
    <xf numFmtId="0" fontId="8" fillId="44" borderId="1" xfId="0" applyFont="1" applyFill="1" applyBorder="1" applyAlignment="1">
      <alignment horizontal="center" vertical="center" wrapText="1"/>
    </xf>
    <xf numFmtId="0" fontId="12" fillId="3" borderId="16"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2" fillId="46" borderId="16" xfId="0" applyFont="1" applyFill="1" applyBorder="1" applyAlignment="1">
      <alignment horizontal="left" vertical="center" wrapText="1"/>
    </xf>
    <xf numFmtId="0" fontId="12" fillId="30" borderId="1" xfId="0" applyFont="1" applyFill="1" applyBorder="1" applyAlignment="1" applyProtection="1">
      <alignment horizontal="center" vertical="center" wrapText="1"/>
      <protection locked="0"/>
    </xf>
    <xf numFmtId="0" fontId="8" fillId="15" borderId="1" xfId="0" applyFont="1" applyFill="1" applyBorder="1" applyAlignment="1">
      <alignment horizontal="center" vertical="center" wrapText="1"/>
    </xf>
    <xf numFmtId="0" fontId="8" fillId="44" borderId="23" xfId="0" applyFont="1" applyFill="1" applyBorder="1" applyAlignment="1">
      <alignment horizontal="center" vertical="center" wrapText="1"/>
    </xf>
    <xf numFmtId="0" fontId="12" fillId="37" borderId="23" xfId="0" applyFont="1" applyFill="1" applyBorder="1" applyAlignment="1">
      <alignment vertical="center" wrapText="1" readingOrder="1"/>
    </xf>
    <xf numFmtId="0" fontId="12" fillId="46" borderId="23" xfId="0" applyFont="1" applyFill="1" applyBorder="1" applyAlignment="1">
      <alignment horizontal="left" vertical="center" wrapText="1"/>
    </xf>
    <xf numFmtId="0" fontId="12" fillId="30" borderId="23" xfId="0" applyFont="1" applyFill="1" applyBorder="1" applyAlignment="1" applyProtection="1">
      <alignment horizontal="center" vertical="center" wrapText="1"/>
      <protection locked="0"/>
    </xf>
    <xf numFmtId="0" fontId="12" fillId="32" borderId="23" xfId="0" applyFont="1" applyFill="1" applyBorder="1" applyAlignment="1">
      <alignment horizontal="center" vertical="center"/>
    </xf>
    <xf numFmtId="0" fontId="12" fillId="0" borderId="23" xfId="0" applyFont="1" applyBorder="1" applyAlignment="1">
      <alignment horizontal="center" vertical="center"/>
    </xf>
    <xf numFmtId="0" fontId="40" fillId="0" borderId="24" xfId="0" applyFont="1" applyBorder="1" applyAlignment="1" applyProtection="1">
      <alignment vertical="center" wrapText="1"/>
      <protection locked="0"/>
    </xf>
    <xf numFmtId="0" fontId="12" fillId="30" borderId="22" xfId="0" applyFont="1" applyFill="1" applyBorder="1" applyAlignment="1" applyProtection="1">
      <alignment horizontal="center" vertical="center" wrapText="1"/>
      <protection locked="0"/>
    </xf>
    <xf numFmtId="165" fontId="21" fillId="0" borderId="0" xfId="2" applyFill="1" applyBorder="1" applyAlignment="1"/>
    <xf numFmtId="165" fontId="21" fillId="0" borderId="0" xfId="2" applyFill="1" applyBorder="1" applyAlignment="1">
      <alignment horizontal="left" vertical="center" wrapText="1"/>
    </xf>
    <xf numFmtId="0" fontId="4" fillId="6" borderId="0" xfId="0" applyFont="1" applyFill="1" applyAlignment="1">
      <alignment horizontal="left" vertical="center"/>
    </xf>
    <xf numFmtId="0" fontId="0" fillId="0" borderId="0" xfId="0" applyAlignment="1">
      <alignment horizontal="left"/>
    </xf>
    <xf numFmtId="49" fontId="17" fillId="33" borderId="1" xfId="0" applyNumberFormat="1" applyFont="1" applyFill="1" applyBorder="1" applyAlignment="1" applyProtection="1">
      <alignment horizontal="center" vertical="center"/>
      <protection locked="0"/>
    </xf>
    <xf numFmtId="0" fontId="12" fillId="3" borderId="1" xfId="0" applyFont="1" applyFill="1" applyBorder="1" applyAlignment="1">
      <alignment vertical="center" wrapText="1"/>
    </xf>
    <xf numFmtId="0" fontId="12" fillId="3" borderId="16" xfId="0" applyFont="1" applyFill="1" applyBorder="1" applyAlignment="1">
      <alignment vertical="center" wrapText="1"/>
    </xf>
    <xf numFmtId="0" fontId="12" fillId="0" borderId="31" xfId="0" applyFont="1" applyBorder="1" applyAlignment="1" applyProtection="1">
      <alignment vertical="center" wrapText="1"/>
      <protection locked="0"/>
    </xf>
    <xf numFmtId="0" fontId="12" fillId="0" borderId="21" xfId="0" applyFont="1" applyBorder="1" applyAlignment="1" applyProtection="1">
      <alignment vertical="center" wrapText="1"/>
      <protection locked="0"/>
    </xf>
    <xf numFmtId="0" fontId="12" fillId="17" borderId="3" xfId="0" applyFont="1" applyFill="1" applyBorder="1" applyAlignment="1">
      <alignment vertical="center" wrapText="1" readingOrder="1"/>
    </xf>
    <xf numFmtId="0" fontId="12" fillId="4" borderId="1" xfId="0" applyFont="1" applyFill="1" applyBorder="1" applyAlignment="1">
      <alignment vertical="center" wrapText="1"/>
    </xf>
    <xf numFmtId="0" fontId="12" fillId="4" borderId="16" xfId="0" applyFont="1" applyFill="1" applyBorder="1" applyAlignment="1">
      <alignment vertical="center" wrapText="1"/>
    </xf>
    <xf numFmtId="0" fontId="40" fillId="0" borderId="29" xfId="0" applyFont="1" applyBorder="1" applyAlignment="1" applyProtection="1">
      <alignment vertical="center" wrapText="1"/>
      <protection locked="0"/>
    </xf>
    <xf numFmtId="0" fontId="40" fillId="0" borderId="31"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21" xfId="0" applyFont="1" applyBorder="1" applyAlignment="1" applyProtection="1">
      <alignment vertical="center" wrapText="1"/>
      <protection locked="0"/>
    </xf>
    <xf numFmtId="0" fontId="12" fillId="17" borderId="3" xfId="0" applyFont="1" applyFill="1" applyBorder="1" applyAlignment="1">
      <alignment horizontal="center" vertical="center" wrapText="1" readingOrder="1"/>
    </xf>
    <xf numFmtId="0" fontId="43" fillId="31" borderId="1" xfId="0"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12" fillId="46" borderId="49" xfId="0" applyFont="1" applyFill="1" applyBorder="1" applyAlignment="1">
      <alignment horizontal="left" vertical="center" wrapText="1"/>
    </xf>
    <xf numFmtId="0" fontId="8" fillId="0" borderId="24" xfId="0" applyFont="1" applyBorder="1" applyAlignment="1">
      <alignment horizontal="center" vertical="center"/>
    </xf>
    <xf numFmtId="0" fontId="2" fillId="7" borderId="0" xfId="0" applyFont="1" applyFill="1" applyAlignment="1">
      <alignment horizontal="center" vertical="center" wrapText="1"/>
    </xf>
    <xf numFmtId="0" fontId="0" fillId="0" borderId="0" xfId="0"/>
    <xf numFmtId="0" fontId="13" fillId="7" borderId="0" xfId="0" applyFont="1" applyFill="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0" fillId="0" borderId="4" xfId="0" applyFont="1" applyBorder="1" applyAlignment="1">
      <alignment horizontal="center" vertical="center" textRotation="90"/>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0" fillId="0" borderId="0" xfId="0" applyAlignment="1">
      <alignment horizont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9" xfId="0" applyFont="1" applyBorder="1" applyAlignment="1">
      <alignment horizontal="left" vertical="center" wrapText="1"/>
    </xf>
    <xf numFmtId="0" fontId="19" fillId="0" borderId="0" xfId="0" applyFont="1" applyAlignment="1">
      <alignment horizontal="left" vertical="center"/>
    </xf>
    <xf numFmtId="0" fontId="19" fillId="0" borderId="9" xfId="0" applyFont="1" applyBorder="1" applyAlignment="1">
      <alignment horizontal="left" vertical="center"/>
    </xf>
    <xf numFmtId="0" fontId="16" fillId="31" borderId="1" xfId="0" applyFont="1" applyFill="1" applyBorder="1" applyAlignment="1" applyProtection="1">
      <alignment horizontal="center" vertical="center"/>
      <protection locked="0"/>
    </xf>
    <xf numFmtId="0" fontId="16" fillId="31" borderId="16" xfId="0" applyFont="1" applyFill="1" applyBorder="1" applyAlignment="1">
      <alignment horizontal="center" vertical="center"/>
    </xf>
    <xf numFmtId="0" fontId="16" fillId="31" borderId="27" xfId="0" applyFont="1" applyFill="1" applyBorder="1" applyAlignment="1">
      <alignment horizontal="center" vertical="center"/>
    </xf>
    <xf numFmtId="0" fontId="16" fillId="31" borderId="28" xfId="0" applyFont="1" applyFill="1" applyBorder="1" applyAlignment="1">
      <alignment horizontal="center" vertical="center"/>
    </xf>
    <xf numFmtId="0" fontId="16" fillId="31" borderId="1" xfId="0" applyFont="1" applyFill="1" applyBorder="1" applyAlignment="1">
      <alignment horizontal="center" vertical="center"/>
    </xf>
    <xf numFmtId="0" fontId="12" fillId="14" borderId="3"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44" xfId="0" applyFont="1" applyFill="1" applyBorder="1" applyAlignment="1">
      <alignment horizontal="center" vertical="center" wrapText="1"/>
    </xf>
    <xf numFmtId="0" fontId="12" fillId="4" borderId="3" xfId="0" applyFont="1" applyFill="1" applyBorder="1" applyAlignment="1">
      <alignment vertical="center" wrapText="1"/>
    </xf>
    <xf numFmtId="0" fontId="12" fillId="4" borderId="2" xfId="0" applyFont="1" applyFill="1" applyBorder="1" applyAlignment="1">
      <alignment vertical="center" wrapText="1"/>
    </xf>
    <xf numFmtId="0" fontId="12" fillId="4" borderId="44" xfId="0" applyFont="1" applyFill="1" applyBorder="1" applyAlignment="1">
      <alignment vertical="center" wrapText="1"/>
    </xf>
    <xf numFmtId="0" fontId="12" fillId="17" borderId="3" xfId="0" applyFont="1" applyFill="1" applyBorder="1" applyAlignment="1">
      <alignment horizontal="center" vertical="center" wrapText="1" readingOrder="1"/>
    </xf>
    <xf numFmtId="0" fontId="12" fillId="17" borderId="2" xfId="0" applyFont="1" applyFill="1" applyBorder="1" applyAlignment="1">
      <alignment horizontal="center" vertical="center" wrapText="1" readingOrder="1"/>
    </xf>
    <xf numFmtId="0" fontId="12" fillId="17" borderId="44" xfId="0" applyFont="1" applyFill="1" applyBorder="1" applyAlignment="1">
      <alignment horizontal="center" vertical="center" wrapText="1" readingOrder="1"/>
    </xf>
    <xf numFmtId="0" fontId="12" fillId="17" borderId="3" xfId="0" applyFont="1" applyFill="1" applyBorder="1" applyAlignment="1">
      <alignment vertical="center" wrapText="1" readingOrder="1"/>
    </xf>
    <xf numFmtId="0" fontId="12" fillId="17" borderId="2" xfId="0" applyFont="1" applyFill="1" applyBorder="1" applyAlignment="1">
      <alignment vertical="center" wrapText="1" readingOrder="1"/>
    </xf>
    <xf numFmtId="0" fontId="12" fillId="17" borderId="44" xfId="0" applyFont="1" applyFill="1" applyBorder="1" applyAlignment="1">
      <alignment vertical="center" wrapText="1" readingOrder="1"/>
    </xf>
    <xf numFmtId="0" fontId="12" fillId="17" borderId="3" xfId="0" applyFont="1" applyFill="1" applyBorder="1" applyAlignment="1">
      <alignment horizontal="left" vertical="center" wrapText="1" readingOrder="1"/>
    </xf>
    <xf numFmtId="0" fontId="12" fillId="17" borderId="2" xfId="0" applyFont="1" applyFill="1" applyBorder="1" applyAlignment="1">
      <alignment horizontal="left" vertical="center" wrapText="1" readingOrder="1"/>
    </xf>
    <xf numFmtId="0" fontId="12" fillId="17" borderId="44" xfId="0" applyFont="1" applyFill="1" applyBorder="1" applyAlignment="1">
      <alignment horizontal="left" vertical="center" wrapText="1" readingOrder="1"/>
    </xf>
    <xf numFmtId="0" fontId="8" fillId="15" borderId="25" xfId="0" applyFont="1" applyFill="1" applyBorder="1" applyAlignment="1">
      <alignment horizontal="center" vertical="center" wrapText="1"/>
    </xf>
    <xf numFmtId="0" fontId="8" fillId="15" borderId="26" xfId="0" applyFont="1" applyFill="1" applyBorder="1" applyAlignment="1">
      <alignment horizontal="center" vertical="center" wrapText="1"/>
    </xf>
    <xf numFmtId="0" fontId="8" fillId="15" borderId="45"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3" borderId="26" xfId="0" applyFont="1" applyFill="1" applyBorder="1" applyAlignment="1">
      <alignment horizontal="center" vertical="center" wrapText="1"/>
    </xf>
    <xf numFmtId="0" fontId="8" fillId="13" borderId="45" xfId="0" applyFont="1" applyFill="1" applyBorder="1" applyAlignment="1">
      <alignment horizontal="center" vertical="center" wrapText="1"/>
    </xf>
    <xf numFmtId="0" fontId="42" fillId="44" borderId="20" xfId="0" applyFont="1" applyFill="1" applyBorder="1" applyAlignment="1">
      <alignment horizontal="center" vertical="center" wrapText="1"/>
    </xf>
    <xf numFmtId="0" fontId="42" fillId="44" borderId="22" xfId="0" applyFont="1" applyFill="1" applyBorder="1" applyAlignment="1">
      <alignment horizontal="center" vertical="center" wrapText="1"/>
    </xf>
    <xf numFmtId="0" fontId="12" fillId="45" borderId="1" xfId="0" applyFont="1" applyFill="1" applyBorder="1" applyAlignment="1">
      <alignment horizontal="center" vertical="center" wrapText="1"/>
    </xf>
    <xf numFmtId="0" fontId="12" fillId="45" borderId="23" xfId="0" applyFont="1" applyFill="1" applyBorder="1" applyAlignment="1">
      <alignment horizontal="center" vertical="center" wrapText="1"/>
    </xf>
    <xf numFmtId="0" fontId="12" fillId="37" borderId="1" xfId="0" applyFont="1" applyFill="1" applyBorder="1" applyAlignment="1">
      <alignment horizontal="left" vertical="center" wrapText="1" readingOrder="1"/>
    </xf>
    <xf numFmtId="0" fontId="12" fillId="37" borderId="23" xfId="0" applyFont="1" applyFill="1" applyBorder="1" applyAlignment="1">
      <alignment horizontal="left" vertical="center" wrapText="1" readingOrder="1"/>
    </xf>
    <xf numFmtId="0" fontId="13" fillId="7" borderId="0" xfId="0" applyFont="1" applyFill="1" applyAlignment="1">
      <alignment horizontal="center" vertical="center" wrapText="1"/>
    </xf>
    <xf numFmtId="0" fontId="8" fillId="11" borderId="25" xfId="0" applyFont="1" applyFill="1" applyBorder="1" applyAlignment="1">
      <alignment horizontal="center" vertical="center" wrapText="1"/>
    </xf>
    <xf numFmtId="0" fontId="8" fillId="11" borderId="26" xfId="0" applyFont="1" applyFill="1" applyBorder="1" applyAlignment="1">
      <alignment horizontal="center" vertical="center" wrapText="1"/>
    </xf>
    <xf numFmtId="0" fontId="8" fillId="11" borderId="45"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44"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3" borderId="3" xfId="0" applyFont="1" applyFill="1" applyBorder="1" applyAlignment="1">
      <alignment vertical="center" wrapText="1"/>
    </xf>
    <xf numFmtId="0" fontId="12" fillId="3" borderId="2" xfId="0" applyFont="1" applyFill="1" applyBorder="1" applyAlignment="1">
      <alignment vertical="center" wrapText="1"/>
    </xf>
    <xf numFmtId="0" fontId="12" fillId="3" borderId="44" xfId="0" applyFont="1" applyFill="1" applyBorder="1" applyAlignment="1">
      <alignment vertical="center" wrapText="1"/>
    </xf>
    <xf numFmtId="0" fontId="12" fillId="0" borderId="29"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165" fontId="21" fillId="43" borderId="43" xfId="2" applyFill="1" applyBorder="1" applyAlignment="1">
      <alignment horizontal="center" vertical="center"/>
    </xf>
    <xf numFmtId="0" fontId="12" fillId="20" borderId="17" xfId="0" applyFont="1" applyFill="1" applyBorder="1" applyAlignment="1">
      <alignment horizontal="center" vertical="center"/>
    </xf>
    <xf numFmtId="0" fontId="12" fillId="20" borderId="18" xfId="0" applyFont="1" applyFill="1" applyBorder="1" applyAlignment="1">
      <alignment horizontal="center" vertical="center"/>
    </xf>
    <xf numFmtId="0" fontId="12" fillId="20" borderId="19" xfId="0" applyFont="1" applyFill="1" applyBorder="1" applyAlignment="1">
      <alignment horizontal="center" vertical="center"/>
    </xf>
    <xf numFmtId="0" fontId="12" fillId="20" borderId="20" xfId="0" applyFont="1" applyFill="1" applyBorder="1" applyAlignment="1">
      <alignment horizontal="center" vertical="center"/>
    </xf>
    <xf numFmtId="0" fontId="12" fillId="20" borderId="1" xfId="0" applyFont="1" applyFill="1" applyBorder="1" applyAlignment="1">
      <alignment horizontal="center" vertical="center"/>
    </xf>
    <xf numFmtId="0" fontId="12" fillId="20" borderId="21" xfId="0" applyFont="1" applyFill="1" applyBorder="1" applyAlignment="1">
      <alignment horizontal="center" vertical="center"/>
    </xf>
    <xf numFmtId="165" fontId="8" fillId="27" borderId="25" xfId="0" applyNumberFormat="1" applyFont="1" applyFill="1" applyBorder="1" applyAlignment="1">
      <alignment horizontal="center" vertical="center"/>
    </xf>
    <xf numFmtId="165" fontId="8" fillId="27" borderId="3" xfId="0" applyNumberFormat="1" applyFont="1" applyFill="1" applyBorder="1" applyAlignment="1">
      <alignment horizontal="center" vertical="center"/>
    </xf>
    <xf numFmtId="165" fontId="8" fillId="27" borderId="29" xfId="0" applyNumberFormat="1" applyFont="1" applyFill="1" applyBorder="1" applyAlignment="1">
      <alignment horizontal="center" vertical="center"/>
    </xf>
    <xf numFmtId="0" fontId="12" fillId="25" borderId="20" xfId="0" applyFont="1" applyFill="1" applyBorder="1" applyAlignment="1">
      <alignment horizontal="center" vertical="center"/>
    </xf>
    <xf numFmtId="0" fontId="12" fillId="25" borderId="1" xfId="0" applyFont="1" applyFill="1" applyBorder="1" applyAlignment="1">
      <alignment horizontal="center" vertical="center"/>
    </xf>
    <xf numFmtId="0" fontId="12" fillId="25" borderId="21" xfId="0" applyFont="1" applyFill="1" applyBorder="1" applyAlignment="1">
      <alignment horizontal="center" vertical="center"/>
    </xf>
    <xf numFmtId="165" fontId="8" fillId="24" borderId="22" xfId="0" applyNumberFormat="1" applyFont="1" applyFill="1" applyBorder="1" applyAlignment="1">
      <alignment horizontal="center" vertical="center"/>
    </xf>
    <xf numFmtId="165" fontId="8" fillId="24" borderId="23" xfId="0" applyNumberFormat="1" applyFont="1" applyFill="1" applyBorder="1" applyAlignment="1">
      <alignment horizontal="center" vertical="center"/>
    </xf>
    <xf numFmtId="165" fontId="8" fillId="24" borderId="24" xfId="0" applyNumberFormat="1" applyFont="1" applyFill="1" applyBorder="1" applyAlignment="1">
      <alignment horizontal="center" vertical="center"/>
    </xf>
    <xf numFmtId="0" fontId="12" fillId="25" borderId="17" xfId="0" applyFont="1" applyFill="1" applyBorder="1" applyAlignment="1">
      <alignment horizontal="center" vertical="center"/>
    </xf>
    <xf numFmtId="0" fontId="12" fillId="25" borderId="18" xfId="0" applyFont="1" applyFill="1" applyBorder="1" applyAlignment="1">
      <alignment horizontal="center" vertical="center"/>
    </xf>
    <xf numFmtId="0" fontId="12" fillId="25" borderId="19" xfId="0" applyFont="1" applyFill="1" applyBorder="1" applyAlignment="1">
      <alignment horizontal="center" vertical="center"/>
    </xf>
    <xf numFmtId="0" fontId="12" fillId="37" borderId="20" xfId="0" applyFont="1" applyFill="1" applyBorder="1" applyAlignment="1">
      <alignment horizontal="center" vertical="center"/>
    </xf>
    <xf numFmtId="0" fontId="12" fillId="37" borderId="1" xfId="0" applyFont="1" applyFill="1" applyBorder="1" applyAlignment="1">
      <alignment horizontal="center" vertical="center"/>
    </xf>
    <xf numFmtId="0" fontId="12" fillId="37" borderId="21" xfId="0" applyFont="1" applyFill="1" applyBorder="1" applyAlignment="1">
      <alignment horizontal="center" vertical="center"/>
    </xf>
    <xf numFmtId="0" fontId="8" fillId="23" borderId="32" xfId="0" applyFont="1" applyFill="1" applyBorder="1" applyAlignment="1">
      <alignment horizontal="center" vertical="center" wrapText="1"/>
    </xf>
    <xf numFmtId="0" fontId="8" fillId="23" borderId="27" xfId="0" applyFont="1" applyFill="1" applyBorder="1" applyAlignment="1">
      <alignment horizontal="center" vertical="center" wrapText="1"/>
    </xf>
    <xf numFmtId="0" fontId="8" fillId="23" borderId="33" xfId="0" applyFont="1" applyFill="1" applyBorder="1" applyAlignment="1">
      <alignment horizontal="center" vertical="center" wrapText="1"/>
    </xf>
    <xf numFmtId="0" fontId="8" fillId="26" borderId="20" xfId="0" applyFont="1" applyFill="1" applyBorder="1" applyAlignment="1">
      <alignment horizontal="center" vertical="center" wrapText="1"/>
    </xf>
    <xf numFmtId="0" fontId="8" fillId="26" borderId="1" xfId="0" applyFont="1" applyFill="1" applyBorder="1" applyAlignment="1">
      <alignment horizontal="center" vertical="center" wrapText="1"/>
    </xf>
    <xf numFmtId="0" fontId="8" fillId="26" borderId="21" xfId="0" applyFont="1" applyFill="1" applyBorder="1" applyAlignment="1">
      <alignment horizontal="center" vertical="center" wrapText="1"/>
    </xf>
    <xf numFmtId="0" fontId="8" fillId="26" borderId="22" xfId="0" applyFont="1" applyFill="1" applyBorder="1" applyAlignment="1">
      <alignment horizontal="center" vertical="center" wrapText="1"/>
    </xf>
    <xf numFmtId="0" fontId="8" fillId="26" borderId="23" xfId="0" applyFont="1" applyFill="1" applyBorder="1" applyAlignment="1">
      <alignment horizontal="center" vertical="center" wrapText="1"/>
    </xf>
    <xf numFmtId="0" fontId="8" fillId="26" borderId="24" xfId="0" applyFont="1" applyFill="1" applyBorder="1" applyAlignment="1">
      <alignment horizontal="center" vertical="center" wrapText="1"/>
    </xf>
    <xf numFmtId="0" fontId="8" fillId="28" borderId="17" xfId="0" applyFont="1" applyFill="1" applyBorder="1" applyAlignment="1">
      <alignment horizontal="center" vertical="center" wrapText="1"/>
    </xf>
    <xf numFmtId="0" fontId="8" fillId="28" borderId="18" xfId="0" applyFont="1" applyFill="1" applyBorder="1" applyAlignment="1">
      <alignment horizontal="center" vertical="center" wrapText="1"/>
    </xf>
    <xf numFmtId="0" fontId="8" fillId="28" borderId="19" xfId="0" applyFont="1" applyFill="1" applyBorder="1" applyAlignment="1">
      <alignment horizontal="center" vertical="center" wrapText="1"/>
    </xf>
    <xf numFmtId="0" fontId="8" fillId="23" borderId="20"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3" borderId="21" xfId="0" applyFont="1" applyFill="1" applyBorder="1" applyAlignment="1">
      <alignment horizontal="center" vertical="center" wrapText="1"/>
    </xf>
    <xf numFmtId="0" fontId="8" fillId="23" borderId="22" xfId="0" applyFont="1" applyFill="1" applyBorder="1" applyAlignment="1">
      <alignment horizontal="center" vertical="center" wrapText="1"/>
    </xf>
    <xf numFmtId="0" fontId="8" fillId="23" borderId="23" xfId="0" applyFont="1" applyFill="1" applyBorder="1" applyAlignment="1">
      <alignment horizontal="center" vertical="center" wrapText="1"/>
    </xf>
    <xf numFmtId="0" fontId="8" fillId="23" borderId="24" xfId="0" applyFont="1" applyFill="1" applyBorder="1" applyAlignment="1">
      <alignment horizontal="center" vertical="center" wrapText="1"/>
    </xf>
    <xf numFmtId="0" fontId="8" fillId="21" borderId="17" xfId="0" applyFont="1" applyFill="1" applyBorder="1" applyAlignment="1">
      <alignment horizontal="center" vertical="center" wrapText="1"/>
    </xf>
    <xf numFmtId="0" fontId="8" fillId="21" borderId="18" xfId="0" applyFont="1" applyFill="1" applyBorder="1" applyAlignment="1">
      <alignment horizontal="center" vertical="center" wrapText="1"/>
    </xf>
    <xf numFmtId="0" fontId="8" fillId="21" borderId="19" xfId="0" applyFont="1" applyFill="1" applyBorder="1" applyAlignment="1">
      <alignment horizontal="center" vertical="center" wrapText="1"/>
    </xf>
    <xf numFmtId="0" fontId="8" fillId="21" borderId="20" xfId="0" applyFont="1" applyFill="1" applyBorder="1" applyAlignment="1">
      <alignment horizontal="center" vertical="center" wrapText="1"/>
    </xf>
    <xf numFmtId="0" fontId="8" fillId="21" borderId="1" xfId="0" applyFont="1" applyFill="1" applyBorder="1" applyAlignment="1">
      <alignment horizontal="center" vertical="center" wrapText="1"/>
    </xf>
    <xf numFmtId="0" fontId="8" fillId="21" borderId="21" xfId="0" applyFont="1" applyFill="1" applyBorder="1" applyAlignment="1">
      <alignment horizontal="center" vertical="center" wrapText="1"/>
    </xf>
    <xf numFmtId="0" fontId="8" fillId="21" borderId="22" xfId="0" applyFont="1" applyFill="1" applyBorder="1" applyAlignment="1">
      <alignment horizontal="center" vertical="center" wrapText="1"/>
    </xf>
    <xf numFmtId="0" fontId="8" fillId="21" borderId="23" xfId="0" applyFont="1" applyFill="1" applyBorder="1" applyAlignment="1">
      <alignment horizontal="center" vertical="center" wrapText="1"/>
    </xf>
    <xf numFmtId="0" fontId="8" fillId="21" borderId="24" xfId="0" applyFont="1" applyFill="1" applyBorder="1" applyAlignment="1">
      <alignment horizontal="center" vertical="center" wrapText="1"/>
    </xf>
    <xf numFmtId="0" fontId="8" fillId="23" borderId="17" xfId="0" applyFont="1" applyFill="1" applyBorder="1" applyAlignment="1">
      <alignment horizontal="center" vertical="center" wrapText="1"/>
    </xf>
    <xf numFmtId="0" fontId="8" fillId="23" borderId="18" xfId="0" applyFont="1" applyFill="1" applyBorder="1" applyAlignment="1">
      <alignment horizontal="center" vertical="center" wrapText="1"/>
    </xf>
    <xf numFmtId="0" fontId="8" fillId="23" borderId="19" xfId="0" applyFont="1" applyFill="1" applyBorder="1" applyAlignment="1">
      <alignment horizontal="center" vertical="center" wrapText="1"/>
    </xf>
    <xf numFmtId="0" fontId="8" fillId="47" borderId="22" xfId="0" applyFont="1" applyFill="1" applyBorder="1" applyAlignment="1">
      <alignment horizontal="center" vertical="center" wrapText="1"/>
    </xf>
    <xf numFmtId="0" fontId="8" fillId="47" borderId="23" xfId="0" applyFont="1" applyFill="1" applyBorder="1" applyAlignment="1">
      <alignment horizontal="center" vertical="center" wrapText="1"/>
    </xf>
    <xf numFmtId="0" fontId="8" fillId="47" borderId="24" xfId="0" applyFont="1" applyFill="1" applyBorder="1" applyAlignment="1">
      <alignment horizontal="center" vertical="center" wrapText="1"/>
    </xf>
    <xf numFmtId="0" fontId="8" fillId="47" borderId="17" xfId="0" applyFont="1" applyFill="1" applyBorder="1" applyAlignment="1">
      <alignment horizontal="center" vertical="center" wrapText="1"/>
    </xf>
    <xf numFmtId="0" fontId="8" fillId="47" borderId="18" xfId="0" applyFont="1" applyFill="1" applyBorder="1" applyAlignment="1">
      <alignment horizontal="center" vertical="center" wrapText="1"/>
    </xf>
    <xf numFmtId="0" fontId="8" fillId="47" borderId="19" xfId="0" applyFont="1" applyFill="1" applyBorder="1" applyAlignment="1">
      <alignment horizontal="center" vertical="center" wrapText="1"/>
    </xf>
    <xf numFmtId="0" fontId="8" fillId="47" borderId="20" xfId="0" applyFont="1" applyFill="1" applyBorder="1" applyAlignment="1">
      <alignment horizontal="center" vertical="center" wrapText="1"/>
    </xf>
    <xf numFmtId="0" fontId="8" fillId="47" borderId="1" xfId="0" applyFont="1" applyFill="1" applyBorder="1" applyAlignment="1">
      <alignment horizontal="center" vertical="center" wrapText="1"/>
    </xf>
    <xf numFmtId="0" fontId="8" fillId="47" borderId="21" xfId="0" applyFont="1" applyFill="1" applyBorder="1" applyAlignment="1">
      <alignment horizontal="center" vertical="center" wrapText="1"/>
    </xf>
    <xf numFmtId="0" fontId="8" fillId="28" borderId="22" xfId="0" applyFont="1" applyFill="1" applyBorder="1" applyAlignment="1">
      <alignment horizontal="center" vertical="center" wrapText="1"/>
    </xf>
    <xf numFmtId="0" fontId="8" fillId="28" borderId="23" xfId="0" applyFont="1" applyFill="1" applyBorder="1" applyAlignment="1">
      <alignment horizontal="center" vertical="center" wrapText="1"/>
    </xf>
    <xf numFmtId="0" fontId="8" fillId="28" borderId="24" xfId="0" applyFont="1" applyFill="1" applyBorder="1" applyAlignment="1">
      <alignment horizontal="center" vertical="center" wrapText="1"/>
    </xf>
    <xf numFmtId="0" fontId="8" fillId="28" borderId="20"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28" borderId="21" xfId="0" applyFont="1" applyFill="1" applyBorder="1" applyAlignment="1">
      <alignment horizontal="center" vertical="center" wrapText="1"/>
    </xf>
    <xf numFmtId="0" fontId="8" fillId="26" borderId="32" xfId="0" applyFont="1" applyFill="1" applyBorder="1" applyAlignment="1">
      <alignment horizontal="center" vertical="center" wrapText="1"/>
    </xf>
    <xf numFmtId="0" fontId="8" fillId="26" borderId="27"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8" borderId="32" xfId="0" applyFont="1" applyFill="1" applyBorder="1" applyAlignment="1">
      <alignment horizontal="center" vertical="center" wrapText="1"/>
    </xf>
    <xf numFmtId="0" fontId="8" fillId="28" borderId="27" xfId="0" applyFont="1" applyFill="1" applyBorder="1" applyAlignment="1">
      <alignment horizontal="center" vertical="center" wrapText="1"/>
    </xf>
    <xf numFmtId="0" fontId="8" fillId="28" borderId="33" xfId="0" applyFont="1" applyFill="1" applyBorder="1" applyAlignment="1">
      <alignment horizontal="center" vertical="center" wrapText="1"/>
    </xf>
    <xf numFmtId="0" fontId="8" fillId="21" borderId="32" xfId="0" applyFont="1" applyFill="1" applyBorder="1" applyAlignment="1">
      <alignment horizontal="center" vertical="center" wrapText="1"/>
    </xf>
    <xf numFmtId="0" fontId="8" fillId="21" borderId="27" xfId="0" applyFont="1" applyFill="1" applyBorder="1" applyAlignment="1">
      <alignment horizontal="center" vertical="center" wrapText="1"/>
    </xf>
    <xf numFmtId="0" fontId="8" fillId="21" borderId="33" xfId="0" applyFont="1" applyFill="1" applyBorder="1" applyAlignment="1">
      <alignment horizontal="center" vertical="center" wrapText="1"/>
    </xf>
    <xf numFmtId="0" fontId="12" fillId="4" borderId="3"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44" xfId="0" applyFont="1" applyFill="1" applyBorder="1" applyAlignment="1">
      <alignment horizontal="left" vertical="center" wrapText="1"/>
    </xf>
    <xf numFmtId="0" fontId="8" fillId="11" borderId="20" xfId="0" applyFont="1" applyFill="1" applyBorder="1" applyAlignment="1">
      <alignment horizontal="center" vertical="center" wrapText="1"/>
    </xf>
    <xf numFmtId="0" fontId="8" fillId="15" borderId="20"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12" fillId="17" borderId="20"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21" xfId="0" applyFont="1" applyFill="1" applyBorder="1" applyAlignment="1">
      <alignment horizontal="center" vertical="center"/>
    </xf>
    <xf numFmtId="0" fontId="9" fillId="19" borderId="17" xfId="0" applyFont="1" applyFill="1" applyBorder="1" applyAlignment="1">
      <alignment horizontal="center" vertical="center"/>
    </xf>
    <xf numFmtId="0" fontId="9" fillId="19" borderId="18" xfId="0" applyFont="1" applyFill="1" applyBorder="1" applyAlignment="1">
      <alignment horizontal="center" vertical="center"/>
    </xf>
    <xf numFmtId="0" fontId="9" fillId="19" borderId="19"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9" fillId="19" borderId="20" xfId="0" applyFont="1" applyFill="1" applyBorder="1" applyAlignment="1">
      <alignment horizontal="center" vertical="center"/>
    </xf>
    <xf numFmtId="0" fontId="9" fillId="19" borderId="1" xfId="0" applyFont="1" applyFill="1" applyBorder="1" applyAlignment="1">
      <alignment horizontal="center" vertical="center"/>
    </xf>
    <xf numFmtId="0" fontId="9" fillId="19" borderId="21" xfId="0" applyFont="1" applyFill="1" applyBorder="1" applyAlignment="1">
      <alignment horizontal="center" vertical="center"/>
    </xf>
    <xf numFmtId="165" fontId="8" fillId="18" borderId="22" xfId="0" applyNumberFormat="1" applyFont="1" applyFill="1" applyBorder="1" applyAlignment="1">
      <alignment horizontal="center" vertical="center"/>
    </xf>
    <xf numFmtId="165" fontId="8" fillId="18" borderId="23" xfId="0" applyNumberFormat="1" applyFont="1" applyFill="1" applyBorder="1" applyAlignment="1">
      <alignment horizontal="center" vertical="center"/>
    </xf>
    <xf numFmtId="165" fontId="8" fillId="18" borderId="24" xfId="0" applyNumberFormat="1" applyFont="1" applyFill="1" applyBorder="1" applyAlignment="1">
      <alignment horizontal="center" vertical="center"/>
    </xf>
    <xf numFmtId="0" fontId="12" fillId="17" borderId="17" xfId="0" applyFont="1" applyFill="1" applyBorder="1" applyAlignment="1">
      <alignment horizontal="center" vertical="center"/>
    </xf>
    <xf numFmtId="0" fontId="12" fillId="17" borderId="18" xfId="0" applyFont="1" applyFill="1" applyBorder="1" applyAlignment="1">
      <alignment horizontal="center" vertical="center"/>
    </xf>
    <xf numFmtId="0" fontId="12" fillId="17" borderId="19" xfId="0" applyFont="1" applyFill="1" applyBorder="1" applyAlignment="1">
      <alignment horizontal="center" vertical="center"/>
    </xf>
    <xf numFmtId="0" fontId="12" fillId="37" borderId="17" xfId="0" applyFont="1" applyFill="1" applyBorder="1" applyAlignment="1">
      <alignment horizontal="center" vertical="center"/>
    </xf>
    <xf numFmtId="0" fontId="12" fillId="37" borderId="18" xfId="0" applyFont="1" applyFill="1" applyBorder="1" applyAlignment="1">
      <alignment horizontal="center" vertical="center"/>
    </xf>
    <xf numFmtId="0" fontId="12" fillId="37" borderId="19" xfId="0" applyFont="1" applyFill="1" applyBorder="1" applyAlignment="1">
      <alignment horizontal="center" vertical="center"/>
    </xf>
    <xf numFmtId="165" fontId="8" fillId="22" borderId="22" xfId="0" applyNumberFormat="1" applyFont="1" applyFill="1" applyBorder="1" applyAlignment="1">
      <alignment horizontal="center" vertical="center"/>
    </xf>
    <xf numFmtId="165" fontId="8" fillId="22" borderId="23" xfId="0" applyNumberFormat="1" applyFont="1" applyFill="1" applyBorder="1" applyAlignment="1">
      <alignment horizontal="center" vertical="center"/>
    </xf>
    <xf numFmtId="165" fontId="8" fillId="22" borderId="24" xfId="0" applyNumberFormat="1" applyFont="1" applyFill="1" applyBorder="1" applyAlignment="1">
      <alignment horizontal="center" vertical="center"/>
    </xf>
    <xf numFmtId="165" fontId="8" fillId="48" borderId="46" xfId="0" applyNumberFormat="1" applyFont="1" applyFill="1" applyBorder="1" applyAlignment="1">
      <alignment horizontal="center" vertical="center"/>
    </xf>
    <xf numFmtId="165" fontId="8" fillId="48" borderId="47" xfId="0" applyNumberFormat="1" applyFont="1" applyFill="1" applyBorder="1" applyAlignment="1">
      <alignment horizontal="center" vertical="center"/>
    </xf>
    <xf numFmtId="165" fontId="8" fillId="48" borderId="48" xfId="0" applyNumberFormat="1" applyFont="1" applyFill="1" applyBorder="1" applyAlignment="1">
      <alignment horizontal="center" vertical="center"/>
    </xf>
    <xf numFmtId="0" fontId="8" fillId="26" borderId="17" xfId="0" applyFont="1" applyFill="1" applyBorder="1" applyAlignment="1">
      <alignment horizontal="center" vertical="center" wrapText="1"/>
    </xf>
    <xf numFmtId="0" fontId="8" fillId="26" borderId="18"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32" fillId="0" borderId="0" xfId="0" applyFont="1" applyAlignment="1">
      <alignment horizontal="center" vertical="center" wrapText="1"/>
    </xf>
    <xf numFmtId="0" fontId="11" fillId="31" borderId="16" xfId="0" applyFont="1" applyFill="1" applyBorder="1" applyAlignment="1" applyProtection="1">
      <alignment horizontal="center" vertical="center"/>
      <protection locked="0"/>
    </xf>
    <xf numFmtId="0" fontId="11" fillId="31" borderId="27" xfId="0" applyFont="1" applyFill="1" applyBorder="1" applyAlignment="1" applyProtection="1">
      <alignment horizontal="center" vertical="center"/>
      <protection locked="0"/>
    </xf>
    <xf numFmtId="0" fontId="11" fillId="31" borderId="28" xfId="0" applyFont="1" applyFill="1" applyBorder="1" applyAlignment="1" applyProtection="1">
      <alignment horizontal="center" vertical="center"/>
      <protection locked="0"/>
    </xf>
  </cellXfs>
  <cellStyles count="7">
    <cellStyle name="Estilo 1" xfId="2" xr:uid="{8C1AE783-552D-4194-969E-E951192A208B}"/>
    <cellStyle name="Estilo 3" xfId="3" xr:uid="{72DB9D99-FE22-4234-A7FD-CC8E7C4E47C0}"/>
    <cellStyle name="Estilo 4" xfId="4" xr:uid="{2E0C352D-FFE6-4EC6-BC37-6B690665DA2E}"/>
    <cellStyle name="Estilo 5" xfId="5" xr:uid="{5BFD657E-03DB-42A9-AFEA-28EE5D734999}"/>
    <cellStyle name="Estilo 6" xfId="6" xr:uid="{A1F63B31-0AA3-4D52-8F61-761BAEA5946A}"/>
    <cellStyle name="Normal" xfId="0" builtinId="0"/>
    <cellStyle name="Porcentaje" xfId="1" builtinId="5"/>
  </cellStyles>
  <dxfs count="31">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ill>
        <patternFill>
          <bgColor rgb="FF6FA8DC"/>
        </patternFill>
      </fill>
    </dxf>
    <dxf>
      <fill>
        <patternFill>
          <bgColor rgb="FFE06666"/>
        </patternFill>
      </fill>
    </dxf>
    <dxf>
      <font>
        <color theme="0"/>
      </font>
      <fill>
        <patternFill>
          <fgColor theme="0"/>
          <bgColor theme="0"/>
        </patternFill>
      </fill>
      <border>
        <left/>
        <right/>
        <top/>
        <bottom/>
        <vertical/>
        <horizontal/>
      </border>
    </dxf>
    <dxf>
      <fill>
        <patternFill>
          <bgColor rgb="FF93C47D"/>
        </patternFill>
      </fill>
    </dxf>
    <dxf>
      <font>
        <color theme="0"/>
      </font>
    </dxf>
    <dxf>
      <font>
        <color theme="0"/>
      </font>
    </dxf>
    <dxf>
      <font>
        <color theme="0"/>
      </font>
      <fill>
        <patternFill patternType="solid">
          <fgColor theme="0"/>
          <bgColor theme="0"/>
        </patternFill>
      </fill>
      <border>
        <left/>
        <right/>
        <top/>
        <bottom/>
        <vertical/>
        <horizontal/>
      </border>
    </dxf>
    <dxf>
      <font>
        <color theme="0"/>
      </font>
    </dxf>
    <dxf>
      <font>
        <color theme="0"/>
      </font>
    </dxf>
    <dxf>
      <font>
        <color theme="0"/>
      </font>
    </dxf>
    <dxf>
      <font>
        <color theme="0"/>
      </font>
      <fill>
        <patternFill patternType="solid">
          <fgColor theme="0"/>
          <bgColor theme="0"/>
        </patternFill>
      </fill>
      <border>
        <left/>
        <right/>
        <top/>
        <bottom/>
        <vertical/>
        <horizontal/>
      </border>
    </dxf>
    <dxf>
      <font>
        <color theme="0"/>
      </font>
    </dxf>
    <dxf>
      <font>
        <color theme="0"/>
      </font>
    </dxf>
    <dxf>
      <font>
        <color theme="0"/>
      </font>
      <fill>
        <patternFill patternType="solid">
          <fgColor theme="0"/>
          <bgColor theme="0"/>
        </patternFill>
      </fill>
      <border>
        <left/>
        <right/>
        <top/>
        <bottom/>
      </border>
    </dxf>
    <dxf>
      <font>
        <color theme="0"/>
      </font>
    </dxf>
    <dxf>
      <font>
        <color theme="0"/>
      </font>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rgb="FFC2D1D4"/>
      </font>
    </dxf>
    <dxf>
      <font>
        <color rgb="FFC2D1D4"/>
      </font>
    </dxf>
    <dxf>
      <font>
        <color rgb="FFC2D1D4"/>
      </font>
    </dxf>
    <dxf>
      <font>
        <color rgb="FFC2D1D4"/>
      </font>
    </dxf>
    <dxf>
      <font>
        <color theme="0"/>
      </font>
      <fill>
        <patternFill patternType="solid">
          <fgColor theme="0"/>
          <bgColor theme="0"/>
        </patternFill>
      </fill>
      <border>
        <left/>
        <right/>
        <top/>
        <bottom/>
        <vertical/>
        <horizontal/>
      </border>
    </dxf>
    <dxf>
      <fill>
        <patternFill>
          <bgColor rgb="FFAD5AA4"/>
        </patternFill>
      </fill>
    </dxf>
    <dxf>
      <font>
        <color rgb="FFC2D1D4"/>
      </font>
    </dxf>
    <dxf>
      <fill>
        <patternFill>
          <bgColor rgb="FFBFBFBF"/>
        </patternFill>
      </fill>
    </dxf>
    <dxf>
      <fill>
        <patternFill>
          <bgColor rgb="FFFFC000"/>
        </patternFill>
      </fill>
    </dxf>
    <dxf>
      <fill>
        <patternFill>
          <bgColor rgb="FF6AA84F"/>
        </patternFill>
      </fill>
    </dxf>
    <dxf>
      <font>
        <color theme="0"/>
      </font>
      <fill>
        <patternFill patternType="solid">
          <bgColor theme="0"/>
        </patternFill>
      </fill>
      <border>
        <left/>
        <right/>
        <top style="thin">
          <color auto="1"/>
        </top>
        <bottom/>
        <vertical/>
        <horizontal/>
      </border>
    </dxf>
  </dxfs>
  <tableStyles count="0" defaultTableStyle="TableStyleMedium2" defaultPivotStyle="PivotStyleLight16"/>
  <colors>
    <mruColors>
      <color rgb="FF6AA84F"/>
      <color rgb="FFFFE8D1"/>
      <color rgb="FFFFCC99"/>
      <color rgb="FFEFAAAA"/>
      <color rgb="FFB6D7A8"/>
      <color rgb="FFD9EAD3"/>
      <color rgb="FFF4CCCC"/>
      <color rgb="FF93C47D"/>
      <color rgb="FFE06666"/>
      <color rgb="FFF9F1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1</xdr:row>
      <xdr:rowOff>63500</xdr:rowOff>
    </xdr:from>
    <xdr:to>
      <xdr:col>3</xdr:col>
      <xdr:colOff>599952</xdr:colOff>
      <xdr:row>6</xdr:row>
      <xdr:rowOff>55650</xdr:rowOff>
    </xdr:to>
    <xdr:pic>
      <xdr:nvPicPr>
        <xdr:cNvPr id="11" name="Imagen 10">
          <a:extLst>
            <a:ext uri="{FF2B5EF4-FFF2-40B4-BE49-F238E27FC236}">
              <a16:creationId xmlns:a16="http://schemas.microsoft.com/office/drawing/2014/main" id="{6D3DCD97-277A-4873-9CEF-D7ACD58903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0700" y="469900"/>
          <a:ext cx="5959352" cy="1325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1</xdr:row>
      <xdr:rowOff>63500</xdr:rowOff>
    </xdr:from>
    <xdr:to>
      <xdr:col>3</xdr:col>
      <xdr:colOff>599952</xdr:colOff>
      <xdr:row>6</xdr:row>
      <xdr:rowOff>55650</xdr:rowOff>
    </xdr:to>
    <xdr:pic>
      <xdr:nvPicPr>
        <xdr:cNvPr id="4" name="Imagen 3">
          <a:extLst>
            <a:ext uri="{FF2B5EF4-FFF2-40B4-BE49-F238E27FC236}">
              <a16:creationId xmlns:a16="http://schemas.microsoft.com/office/drawing/2014/main" id="{8EF5275C-BA16-4CED-930E-42DE970C90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463550"/>
          <a:ext cx="5959352" cy="131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1505532</xdr:colOff>
      <xdr:row>6</xdr:row>
      <xdr:rowOff>1273</xdr:rowOff>
    </xdr:to>
    <xdr:pic>
      <xdr:nvPicPr>
        <xdr:cNvPr id="4" name="Imagen 3">
          <a:extLst>
            <a:ext uri="{FF2B5EF4-FFF2-40B4-BE49-F238E27FC236}">
              <a16:creationId xmlns:a16="http://schemas.microsoft.com/office/drawing/2014/main" id="{76FB8F26-EB3D-400A-9748-8A259A9E4C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650" y="400050"/>
          <a:ext cx="5950532" cy="13220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2715084</xdr:colOff>
      <xdr:row>0</xdr:row>
      <xdr:rowOff>391424</xdr:rowOff>
    </xdr:from>
    <xdr:to>
      <xdr:col>11</xdr:col>
      <xdr:colOff>1333523</xdr:colOff>
      <xdr:row>6</xdr:row>
      <xdr:rowOff>27493</xdr:rowOff>
    </xdr:to>
    <xdr:pic>
      <xdr:nvPicPr>
        <xdr:cNvPr id="2" name="Imagen 1" hidden="1">
          <a:extLst>
            <a:ext uri="{FF2B5EF4-FFF2-40B4-BE49-F238E27FC236}">
              <a16:creationId xmlns:a16="http://schemas.microsoft.com/office/drawing/2014/main" id="{79D96E37-67B4-4825-A504-ACAE43C49A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4594" y="391424"/>
          <a:ext cx="1348411" cy="1341853"/>
        </a:xfrm>
        <a:prstGeom prst="rect">
          <a:avLst/>
        </a:prstGeom>
      </xdr:spPr>
    </xdr:pic>
    <xdr:clientData/>
  </xdr:twoCellAnchor>
  <xdr:twoCellAnchor editAs="oneCell">
    <xdr:from>
      <xdr:col>11</xdr:col>
      <xdr:colOff>1197649</xdr:colOff>
      <xdr:row>2</xdr:row>
      <xdr:rowOff>76121</xdr:rowOff>
    </xdr:from>
    <xdr:to>
      <xdr:col>11</xdr:col>
      <xdr:colOff>2874518</xdr:colOff>
      <xdr:row>5</xdr:row>
      <xdr:rowOff>205621</xdr:rowOff>
    </xdr:to>
    <xdr:pic>
      <xdr:nvPicPr>
        <xdr:cNvPr id="3" name="Imagen 2" hidden="1">
          <a:extLst>
            <a:ext uri="{FF2B5EF4-FFF2-40B4-BE49-F238E27FC236}">
              <a16:creationId xmlns:a16="http://schemas.microsoft.com/office/drawing/2014/main" id="{CA60360F-1941-41CD-844E-B04F25C7B9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305982" y="711121"/>
          <a:ext cx="1676869" cy="814304"/>
        </a:xfrm>
        <a:prstGeom prst="rect">
          <a:avLst/>
        </a:prstGeom>
      </xdr:spPr>
    </xdr:pic>
    <xdr:clientData/>
  </xdr:twoCellAnchor>
  <xdr:twoCellAnchor editAs="oneCell">
    <xdr:from>
      <xdr:col>1</xdr:col>
      <xdr:colOff>0</xdr:colOff>
      <xdr:row>1</xdr:row>
      <xdr:rowOff>0</xdr:rowOff>
    </xdr:from>
    <xdr:to>
      <xdr:col>4</xdr:col>
      <xdr:colOff>1179300</xdr:colOff>
      <xdr:row>6</xdr:row>
      <xdr:rowOff>1273</xdr:rowOff>
    </xdr:to>
    <xdr:pic>
      <xdr:nvPicPr>
        <xdr:cNvPr id="4" name="Imagen 3" hidden="1">
          <a:extLst>
            <a:ext uri="{FF2B5EF4-FFF2-40B4-BE49-F238E27FC236}">
              <a16:creationId xmlns:a16="http://schemas.microsoft.com/office/drawing/2014/main" id="{198F39EB-E11A-4C13-8991-1B1547BD3F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98039" y="398431"/>
          <a:ext cx="5958854" cy="1308626"/>
        </a:xfrm>
        <a:prstGeom prst="rect">
          <a:avLst/>
        </a:prstGeom>
      </xdr:spPr>
    </xdr:pic>
    <xdr:clientData/>
  </xdr:twoCellAnchor>
  <xdr:twoCellAnchor editAs="oneCell">
    <xdr:from>
      <xdr:col>0</xdr:col>
      <xdr:colOff>404091</xdr:colOff>
      <xdr:row>1</xdr:row>
      <xdr:rowOff>139667</xdr:rowOff>
    </xdr:from>
    <xdr:to>
      <xdr:col>4</xdr:col>
      <xdr:colOff>1079432</xdr:colOff>
      <xdr:row>6</xdr:row>
      <xdr:rowOff>161145</xdr:rowOff>
    </xdr:to>
    <xdr:pic>
      <xdr:nvPicPr>
        <xdr:cNvPr id="16" name="Imagen 15">
          <a:extLst>
            <a:ext uri="{FF2B5EF4-FFF2-40B4-BE49-F238E27FC236}">
              <a16:creationId xmlns:a16="http://schemas.microsoft.com/office/drawing/2014/main" id="{1B98D92F-B05D-4177-A218-1B69454375F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4091" y="543758"/>
          <a:ext cx="5963232" cy="13347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179330</xdr:colOff>
      <xdr:row>6</xdr:row>
      <xdr:rowOff>2454</xdr:rowOff>
    </xdr:to>
    <xdr:pic>
      <xdr:nvPicPr>
        <xdr:cNvPr id="4" name="Imagen 3">
          <a:extLst>
            <a:ext uri="{FF2B5EF4-FFF2-40B4-BE49-F238E27FC236}">
              <a16:creationId xmlns:a16="http://schemas.microsoft.com/office/drawing/2014/main" id="{5778F52D-312F-486E-8F59-1D01EA9B8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650" y="400050"/>
          <a:ext cx="5958445" cy="13232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732395</xdr:colOff>
      <xdr:row>6</xdr:row>
      <xdr:rowOff>2454</xdr:rowOff>
    </xdr:to>
    <xdr:pic>
      <xdr:nvPicPr>
        <xdr:cNvPr id="4" name="Imagen 3">
          <a:extLst>
            <a:ext uri="{FF2B5EF4-FFF2-40B4-BE49-F238E27FC236}">
              <a16:creationId xmlns:a16="http://schemas.microsoft.com/office/drawing/2014/main" id="{811BD011-C153-4377-BE5B-2E58A07464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650" y="400050"/>
          <a:ext cx="5959352" cy="1319300"/>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8565B-E2F5-4BC1-94AE-331E6C5E4930}">
  <sheetPr>
    <outlinePr summaryBelow="0" summaryRight="0"/>
  </sheetPr>
  <dimension ref="A1:H1086"/>
  <sheetViews>
    <sheetView showGridLines="0" tabSelected="1" zoomScale="50" zoomScaleNormal="50" workbookViewId="0">
      <selection activeCell="F1" sqref="F1"/>
    </sheetView>
  </sheetViews>
  <sheetFormatPr baseColWidth="10" defaultColWidth="12.54296875" defaultRowHeight="15.75" customHeight="1" x14ac:dyDescent="0.25"/>
  <cols>
    <col min="1" max="1" width="7.1796875" customWidth="1"/>
    <col min="2" max="2" width="18.453125" customWidth="1"/>
    <col min="3" max="3" width="58.54296875" style="9" customWidth="1"/>
    <col min="4" max="4" width="17.81640625" customWidth="1"/>
    <col min="5" max="5" width="14.54296875" customWidth="1"/>
    <col min="6" max="6" width="54.81640625" customWidth="1"/>
    <col min="7" max="7" width="40.54296875" style="9" customWidth="1"/>
    <col min="8" max="8" width="51" customWidth="1"/>
  </cols>
  <sheetData>
    <row r="1" spans="1:8" ht="31.5" customHeight="1" x14ac:dyDescent="0.25">
      <c r="A1" s="1"/>
      <c r="B1" s="171"/>
      <c r="C1" s="172"/>
      <c r="D1" s="172"/>
      <c r="E1" s="172"/>
      <c r="G1" s="16"/>
    </row>
    <row r="2" spans="1:8" ht="18.75" customHeight="1" x14ac:dyDescent="0.25">
      <c r="A2" s="1"/>
      <c r="B2" s="171"/>
      <c r="C2" s="171"/>
      <c r="D2" s="171"/>
    </row>
    <row r="3" spans="1:8" ht="21" customHeight="1" x14ac:dyDescent="0.25">
      <c r="A3" s="2"/>
      <c r="B3" s="171"/>
      <c r="C3" s="171"/>
      <c r="D3" s="171"/>
      <c r="G3" s="186"/>
      <c r="H3" s="186"/>
    </row>
    <row r="4" spans="1:8" ht="17.25" customHeight="1" x14ac:dyDescent="0.25">
      <c r="A4" s="2"/>
      <c r="B4" s="171"/>
      <c r="C4" s="171"/>
      <c r="D4" s="171"/>
      <c r="G4" s="186"/>
      <c r="H4" s="186"/>
    </row>
    <row r="5" spans="1:8" ht="17.25" customHeight="1" x14ac:dyDescent="0.25">
      <c r="A5" s="2"/>
      <c r="B5" s="171"/>
      <c r="C5" s="171"/>
      <c r="D5" s="171"/>
      <c r="G5" s="186"/>
      <c r="H5" s="186"/>
    </row>
    <row r="6" spans="1:8" ht="30.65" customHeight="1" x14ac:dyDescent="0.25">
      <c r="A6" s="2"/>
      <c r="B6" s="171"/>
      <c r="C6" s="171"/>
      <c r="D6" s="171"/>
      <c r="G6" s="186"/>
      <c r="H6" s="186"/>
    </row>
    <row r="7" spans="1:8" ht="39.65" customHeight="1" x14ac:dyDescent="0.25">
      <c r="A7" s="2"/>
      <c r="B7" s="173" t="s">
        <v>0</v>
      </c>
      <c r="C7" s="173"/>
      <c r="D7" s="173"/>
      <c r="E7" s="173"/>
    </row>
    <row r="8" spans="1:8" ht="17.25" customHeight="1" x14ac:dyDescent="0.25">
      <c r="A8" s="2"/>
      <c r="B8" s="173"/>
      <c r="C8" s="173"/>
      <c r="D8" s="173"/>
      <c r="E8" s="173"/>
    </row>
    <row r="9" spans="1:8" ht="17.25" customHeight="1" x14ac:dyDescent="0.25">
      <c r="A9" s="2"/>
      <c r="B9" s="173"/>
      <c r="C9" s="173"/>
      <c r="D9" s="173"/>
      <c r="E9" s="173"/>
    </row>
    <row r="10" spans="1:8" ht="17.25" customHeight="1" x14ac:dyDescent="0.25">
      <c r="A10" s="12"/>
      <c r="B10" s="11"/>
      <c r="C10" s="11"/>
      <c r="D10" s="11"/>
      <c r="E10" s="11"/>
      <c r="F10" s="11"/>
      <c r="G10" s="11"/>
      <c r="H10" s="11"/>
    </row>
    <row r="11" spans="1:8" ht="17.25" customHeight="1" x14ac:dyDescent="0.25">
      <c r="A11" s="12"/>
      <c r="B11" s="12"/>
      <c r="C11" s="12"/>
      <c r="D11" s="12"/>
      <c r="E11" s="12"/>
      <c r="F11" s="12"/>
      <c r="G11" s="12"/>
      <c r="H11" s="12"/>
    </row>
    <row r="12" spans="1:8" ht="17.25" customHeight="1" thickBot="1" x14ac:dyDescent="0.3">
      <c r="A12" s="12"/>
      <c r="C12"/>
      <c r="G12"/>
    </row>
    <row r="13" spans="1:8" ht="69" customHeight="1" thickBot="1" x14ac:dyDescent="0.35">
      <c r="A13" s="3"/>
      <c r="B13" s="177" t="s">
        <v>124</v>
      </c>
      <c r="C13" s="178"/>
      <c r="D13" s="178"/>
      <c r="E13" s="178"/>
      <c r="F13" s="178"/>
      <c r="G13" s="178"/>
      <c r="H13" s="179"/>
    </row>
    <row r="14" spans="1:8" ht="42" customHeight="1" x14ac:dyDescent="0.25">
      <c r="A14" s="4"/>
      <c r="B14" s="180" t="s">
        <v>189</v>
      </c>
      <c r="C14" s="181"/>
      <c r="D14" s="181"/>
      <c r="E14" s="181"/>
      <c r="F14" s="181"/>
      <c r="G14" s="181"/>
      <c r="H14" s="182"/>
    </row>
    <row r="15" spans="1:8" ht="19.5" customHeight="1" x14ac:dyDescent="0.4">
      <c r="A15" s="4"/>
      <c r="B15" s="37"/>
      <c r="C15" s="38"/>
      <c r="D15" s="38"/>
      <c r="E15" s="38"/>
      <c r="F15" s="38"/>
      <c r="G15" s="38"/>
      <c r="H15" s="39"/>
    </row>
    <row r="16" spans="1:8" ht="42" customHeight="1" x14ac:dyDescent="0.4">
      <c r="A16" s="4"/>
      <c r="B16" s="37"/>
      <c r="C16" s="38"/>
      <c r="D16" s="38"/>
      <c r="E16" s="38"/>
      <c r="F16" s="40" t="s">
        <v>1</v>
      </c>
      <c r="G16" s="38"/>
      <c r="H16" s="39"/>
    </row>
    <row r="17" spans="1:8" ht="45" customHeight="1" x14ac:dyDescent="0.4">
      <c r="A17" s="4"/>
      <c r="B17" s="37"/>
      <c r="C17" s="38"/>
      <c r="D17" s="183" t="s">
        <v>2</v>
      </c>
      <c r="E17" s="41"/>
      <c r="F17" s="42" t="s">
        <v>3</v>
      </c>
      <c r="G17" s="38"/>
      <c r="H17" s="39"/>
    </row>
    <row r="18" spans="1:8" ht="45" customHeight="1" x14ac:dyDescent="0.4">
      <c r="A18" s="4"/>
      <c r="B18" s="37"/>
      <c r="C18" s="38"/>
      <c r="D18" s="183"/>
      <c r="E18" s="43"/>
      <c r="F18" s="42" t="s">
        <v>4</v>
      </c>
      <c r="G18" s="38"/>
      <c r="H18" s="39"/>
    </row>
    <row r="19" spans="1:8" ht="45" customHeight="1" x14ac:dyDescent="0.4">
      <c r="A19" s="4"/>
      <c r="B19" s="37"/>
      <c r="C19" s="38"/>
      <c r="D19" s="183"/>
      <c r="E19" s="44"/>
      <c r="F19" s="58" t="s">
        <v>5</v>
      </c>
      <c r="G19" s="38"/>
      <c r="H19" s="39"/>
    </row>
    <row r="20" spans="1:8" ht="45" customHeight="1" x14ac:dyDescent="0.4">
      <c r="A20" s="4"/>
      <c r="B20" s="37"/>
      <c r="C20" s="38"/>
      <c r="D20" s="183"/>
      <c r="E20" s="45"/>
      <c r="F20" s="42" t="s">
        <v>6</v>
      </c>
      <c r="G20" s="38"/>
      <c r="H20" s="39"/>
    </row>
    <row r="21" spans="1:8" ht="19.5" customHeight="1" thickBot="1" x14ac:dyDescent="0.45">
      <c r="A21" s="6"/>
      <c r="B21" s="46"/>
      <c r="C21" s="47"/>
      <c r="D21" s="47"/>
      <c r="E21" s="47"/>
      <c r="F21" s="47"/>
      <c r="G21" s="47"/>
      <c r="H21" s="48"/>
    </row>
    <row r="22" spans="1:8" ht="300" customHeight="1" thickBot="1" x14ac:dyDescent="0.3">
      <c r="A22" s="6"/>
      <c r="B22" s="177" t="s">
        <v>190</v>
      </c>
      <c r="C22" s="184"/>
      <c r="D22" s="184"/>
      <c r="E22" s="184"/>
      <c r="F22" s="184"/>
      <c r="G22" s="184"/>
      <c r="H22" s="185"/>
    </row>
    <row r="23" spans="1:8" ht="104" customHeight="1" x14ac:dyDescent="0.25">
      <c r="A23" s="6"/>
      <c r="B23" s="180" t="s">
        <v>191</v>
      </c>
      <c r="C23" s="181"/>
      <c r="D23" s="181"/>
      <c r="E23" s="181"/>
      <c r="F23" s="181"/>
      <c r="G23" s="181"/>
      <c r="H23" s="182"/>
    </row>
    <row r="24" spans="1:8" ht="40" customHeight="1" x14ac:dyDescent="0.4">
      <c r="A24" s="6"/>
      <c r="B24" s="37"/>
      <c r="C24" s="38"/>
      <c r="D24" s="49"/>
      <c r="E24" s="50"/>
      <c r="F24" s="40" t="s">
        <v>7</v>
      </c>
      <c r="G24" s="38"/>
      <c r="H24" s="39"/>
    </row>
    <row r="25" spans="1:8" ht="40" customHeight="1" x14ac:dyDescent="0.4">
      <c r="A25" s="6"/>
      <c r="B25" s="37"/>
      <c r="C25" s="38"/>
      <c r="D25" s="183" t="s">
        <v>8</v>
      </c>
      <c r="E25" s="18">
        <v>3</v>
      </c>
      <c r="F25" s="42" t="s">
        <v>9</v>
      </c>
      <c r="G25" s="38"/>
      <c r="H25" s="39"/>
    </row>
    <row r="26" spans="1:8" ht="40" customHeight="1" x14ac:dyDescent="0.4">
      <c r="A26" s="6"/>
      <c r="B26" s="37"/>
      <c r="C26" s="38"/>
      <c r="D26" s="183"/>
      <c r="E26" s="19">
        <v>2</v>
      </c>
      <c r="F26" s="42" t="s">
        <v>10</v>
      </c>
      <c r="G26" s="38"/>
      <c r="H26" s="39"/>
    </row>
    <row r="27" spans="1:8" ht="40" customHeight="1" x14ac:dyDescent="0.4">
      <c r="A27" s="6"/>
      <c r="B27" s="37"/>
      <c r="C27" s="38"/>
      <c r="D27" s="183"/>
      <c r="E27" s="20">
        <v>1</v>
      </c>
      <c r="F27" s="42" t="s">
        <v>11</v>
      </c>
      <c r="G27" s="38"/>
      <c r="H27" s="39"/>
    </row>
    <row r="28" spans="1:8" ht="40" customHeight="1" x14ac:dyDescent="0.4">
      <c r="A28" s="6"/>
      <c r="B28" s="37"/>
      <c r="C28" s="38"/>
      <c r="D28" s="183"/>
      <c r="E28" s="21">
        <v>0</v>
      </c>
      <c r="F28" s="42" t="s">
        <v>12</v>
      </c>
      <c r="G28" s="38"/>
      <c r="H28" s="39"/>
    </row>
    <row r="29" spans="1:8" s="153" customFormat="1" ht="152" customHeight="1" x14ac:dyDescent="0.25">
      <c r="A29" s="152"/>
      <c r="B29" s="190" t="s">
        <v>192</v>
      </c>
      <c r="C29" s="193"/>
      <c r="D29" s="193"/>
      <c r="E29" s="193"/>
      <c r="F29" s="193"/>
      <c r="G29" s="193"/>
      <c r="H29" s="194"/>
    </row>
    <row r="30" spans="1:8" ht="65" customHeight="1" x14ac:dyDescent="0.25">
      <c r="A30" s="6"/>
      <c r="B30" s="190" t="s">
        <v>193</v>
      </c>
      <c r="C30" s="191"/>
      <c r="D30" s="191"/>
      <c r="E30" s="191"/>
      <c r="F30" s="191"/>
      <c r="G30" s="191"/>
      <c r="H30" s="192"/>
    </row>
    <row r="31" spans="1:8" ht="185.15" customHeight="1" thickBot="1" x14ac:dyDescent="0.3">
      <c r="A31" s="6"/>
      <c r="B31" s="174" t="s">
        <v>194</v>
      </c>
      <c r="C31" s="175"/>
      <c r="D31" s="175"/>
      <c r="E31" s="175"/>
      <c r="F31" s="175"/>
      <c r="G31" s="175"/>
      <c r="H31" s="176"/>
    </row>
    <row r="32" spans="1:8" ht="40" customHeight="1" x14ac:dyDescent="0.25">
      <c r="A32" s="6"/>
      <c r="B32" s="187" t="s">
        <v>125</v>
      </c>
      <c r="C32" s="188"/>
      <c r="D32" s="188"/>
      <c r="E32" s="188"/>
      <c r="F32" s="188"/>
      <c r="G32" s="188"/>
      <c r="H32" s="189"/>
    </row>
    <row r="33" spans="1:8" ht="63.65" customHeight="1" thickBot="1" x14ac:dyDescent="0.3">
      <c r="A33" s="6"/>
      <c r="B33" s="174" t="s">
        <v>195</v>
      </c>
      <c r="C33" s="175"/>
      <c r="D33" s="175"/>
      <c r="E33" s="175"/>
      <c r="F33" s="175"/>
      <c r="G33" s="175"/>
      <c r="H33" s="176"/>
    </row>
    <row r="34" spans="1:8" ht="40" customHeight="1" x14ac:dyDescent="0.4">
      <c r="A34" s="6"/>
      <c r="B34" s="17"/>
      <c r="C34" s="17"/>
      <c r="D34" s="17"/>
      <c r="E34" s="17"/>
      <c r="F34" s="17"/>
      <c r="G34" s="17"/>
      <c r="H34" s="17"/>
    </row>
    <row r="35" spans="1:8" ht="40" customHeight="1" x14ac:dyDescent="0.4">
      <c r="A35" s="6"/>
      <c r="B35" s="17"/>
      <c r="C35" s="17"/>
      <c r="D35" s="17"/>
      <c r="E35" s="17"/>
      <c r="F35" s="17"/>
      <c r="G35" s="17"/>
      <c r="H35" s="17"/>
    </row>
    <row r="36" spans="1:8" ht="40" customHeight="1" x14ac:dyDescent="0.4">
      <c r="A36" s="6"/>
      <c r="B36" s="17"/>
      <c r="C36" s="17"/>
      <c r="D36" s="17"/>
      <c r="E36" s="17"/>
      <c r="F36" s="17"/>
      <c r="G36" s="17"/>
      <c r="H36" s="17"/>
    </row>
    <row r="37" spans="1:8" ht="40" customHeight="1" x14ac:dyDescent="0.4">
      <c r="A37" s="6"/>
      <c r="B37" s="17"/>
      <c r="C37" s="17"/>
      <c r="D37" s="17"/>
      <c r="E37" s="17"/>
      <c r="F37" s="17"/>
      <c r="G37" s="17"/>
      <c r="H37" s="17"/>
    </row>
    <row r="38" spans="1:8" ht="40" customHeight="1" x14ac:dyDescent="0.4">
      <c r="A38" s="6"/>
      <c r="B38" s="17"/>
      <c r="C38" s="17"/>
      <c r="D38" s="17"/>
      <c r="E38" s="17"/>
      <c r="F38" s="17"/>
      <c r="G38" s="17"/>
      <c r="H38" s="17"/>
    </row>
    <row r="39" spans="1:8" ht="40" customHeight="1" x14ac:dyDescent="0.4">
      <c r="A39" s="6"/>
      <c r="B39" s="17"/>
      <c r="C39" s="17"/>
      <c r="D39" s="17"/>
      <c r="E39" s="17"/>
      <c r="F39" s="17"/>
      <c r="G39" s="17"/>
      <c r="H39" s="17"/>
    </row>
    <row r="40" spans="1:8" ht="40" customHeight="1" x14ac:dyDescent="0.4">
      <c r="A40" s="6"/>
      <c r="B40" s="17"/>
      <c r="C40" s="17"/>
      <c r="D40" s="17"/>
      <c r="E40" s="17"/>
      <c r="F40" s="17"/>
      <c r="G40" s="17"/>
      <c r="H40" s="17"/>
    </row>
    <row r="41" spans="1:8" ht="40" customHeight="1" x14ac:dyDescent="0.4">
      <c r="A41" s="6"/>
      <c r="B41" s="17"/>
      <c r="C41" s="17"/>
      <c r="D41" s="17"/>
      <c r="E41" s="17"/>
      <c r="F41" s="17"/>
      <c r="G41" s="17"/>
      <c r="H41" s="17"/>
    </row>
    <row r="42" spans="1:8" ht="40" customHeight="1" x14ac:dyDescent="0.4">
      <c r="A42" s="6"/>
      <c r="B42" s="17"/>
      <c r="C42" s="17"/>
      <c r="D42" s="17"/>
      <c r="E42" s="17"/>
      <c r="F42" s="17"/>
      <c r="G42" s="17"/>
      <c r="H42" s="17"/>
    </row>
    <row r="43" spans="1:8" ht="40" customHeight="1" x14ac:dyDescent="0.4">
      <c r="A43" s="6"/>
      <c r="B43" s="17"/>
      <c r="C43" s="17"/>
      <c r="D43" s="17"/>
      <c r="E43" s="17"/>
      <c r="F43" s="17"/>
      <c r="G43" s="17"/>
      <c r="H43" s="17"/>
    </row>
    <row r="44" spans="1:8" ht="40" customHeight="1" x14ac:dyDescent="0.4">
      <c r="A44" s="6"/>
      <c r="B44" s="17"/>
      <c r="C44" s="17"/>
      <c r="D44" s="17"/>
      <c r="E44" s="17"/>
      <c r="F44" s="17"/>
      <c r="G44" s="17"/>
      <c r="H44" s="17"/>
    </row>
    <row r="45" spans="1:8" ht="40" customHeight="1" x14ac:dyDescent="0.4">
      <c r="A45" s="6"/>
      <c r="B45" s="17"/>
      <c r="C45" s="17"/>
      <c r="D45" s="17"/>
      <c r="E45" s="17"/>
      <c r="F45" s="17"/>
      <c r="G45" s="17"/>
      <c r="H45" s="17"/>
    </row>
    <row r="46" spans="1:8" ht="40" customHeight="1" x14ac:dyDescent="0.4">
      <c r="A46" s="6"/>
      <c r="B46" s="17"/>
      <c r="C46" s="17"/>
      <c r="D46" s="17"/>
      <c r="E46" s="17"/>
      <c r="F46" s="17"/>
      <c r="G46" s="17"/>
      <c r="H46" s="17"/>
    </row>
    <row r="47" spans="1:8" ht="40" customHeight="1" x14ac:dyDescent="0.25">
      <c r="A47" s="6"/>
      <c r="C47"/>
      <c r="G47"/>
    </row>
    <row r="48" spans="1:8" ht="40" customHeight="1" x14ac:dyDescent="0.25">
      <c r="A48" s="6"/>
      <c r="C48"/>
      <c r="G48"/>
    </row>
    <row r="49" spans="1:7" ht="40" customHeight="1" x14ac:dyDescent="0.25">
      <c r="A49" s="6"/>
      <c r="C49"/>
      <c r="G49"/>
    </row>
    <row r="50" spans="1:7" ht="40" customHeight="1" x14ac:dyDescent="0.25">
      <c r="A50" s="6"/>
      <c r="C50"/>
      <c r="G50"/>
    </row>
    <row r="51" spans="1:7" ht="40" customHeight="1" x14ac:dyDescent="0.25">
      <c r="A51" s="6"/>
      <c r="C51"/>
      <c r="G51"/>
    </row>
    <row r="52" spans="1:7" ht="40" customHeight="1" x14ac:dyDescent="0.25">
      <c r="A52" s="6"/>
      <c r="C52"/>
      <c r="G52"/>
    </row>
    <row r="53" spans="1:7" ht="40" customHeight="1" x14ac:dyDescent="0.25">
      <c r="A53" s="6"/>
      <c r="C53"/>
      <c r="G53"/>
    </row>
    <row r="54" spans="1:7" ht="40" customHeight="1" x14ac:dyDescent="0.25">
      <c r="A54" s="6"/>
      <c r="C54"/>
      <c r="G54"/>
    </row>
    <row r="55" spans="1:7" ht="40" customHeight="1" x14ac:dyDescent="0.25">
      <c r="A55" s="6"/>
      <c r="C55"/>
      <c r="G55"/>
    </row>
    <row r="56" spans="1:7" ht="40" customHeight="1" x14ac:dyDescent="0.25">
      <c r="A56" s="6"/>
      <c r="C56"/>
      <c r="G56"/>
    </row>
    <row r="57" spans="1:7" ht="40" customHeight="1" x14ac:dyDescent="0.25">
      <c r="A57" s="6"/>
      <c r="C57"/>
      <c r="G57"/>
    </row>
    <row r="58" spans="1:7" ht="40" customHeight="1" x14ac:dyDescent="0.25">
      <c r="A58" s="6"/>
      <c r="C58"/>
      <c r="G58"/>
    </row>
    <row r="59" spans="1:7" ht="40" customHeight="1" x14ac:dyDescent="0.25">
      <c r="A59" s="6"/>
      <c r="C59"/>
      <c r="G59"/>
    </row>
    <row r="60" spans="1:7" ht="40" customHeight="1" x14ac:dyDescent="0.25">
      <c r="A60" s="6"/>
      <c r="C60"/>
      <c r="G60"/>
    </row>
    <row r="61" spans="1:7" ht="40" customHeight="1" x14ac:dyDescent="0.25">
      <c r="A61" s="6"/>
      <c r="C61"/>
      <c r="G61"/>
    </row>
    <row r="62" spans="1:7" ht="40" customHeight="1" x14ac:dyDescent="0.25">
      <c r="A62" s="6"/>
      <c r="C62"/>
      <c r="G62"/>
    </row>
    <row r="63" spans="1:7" ht="40" customHeight="1" x14ac:dyDescent="0.25">
      <c r="A63" s="6"/>
      <c r="C63"/>
      <c r="G63"/>
    </row>
    <row r="64" spans="1:7" ht="40" customHeight="1" x14ac:dyDescent="0.25">
      <c r="A64" s="6"/>
      <c r="C64"/>
      <c r="G64"/>
    </row>
    <row r="65" spans="1:7" ht="40" customHeight="1" x14ac:dyDescent="0.25">
      <c r="A65" s="6"/>
      <c r="C65"/>
      <c r="G65"/>
    </row>
    <row r="66" spans="1:7" ht="40" customHeight="1" x14ac:dyDescent="0.25">
      <c r="A66" s="6"/>
      <c r="C66"/>
      <c r="G66"/>
    </row>
    <row r="67" spans="1:7" ht="40" customHeight="1" x14ac:dyDescent="0.25">
      <c r="A67" s="6"/>
      <c r="C67"/>
      <c r="G67"/>
    </row>
    <row r="68" spans="1:7" ht="40" customHeight="1" x14ac:dyDescent="0.25">
      <c r="A68" s="6"/>
      <c r="C68"/>
      <c r="G68"/>
    </row>
    <row r="69" spans="1:7" ht="40" customHeight="1" x14ac:dyDescent="0.25">
      <c r="A69" s="6"/>
      <c r="C69"/>
      <c r="G69"/>
    </row>
    <row r="70" spans="1:7" ht="40" customHeight="1" x14ac:dyDescent="0.25">
      <c r="A70" s="6"/>
      <c r="C70"/>
      <c r="G70"/>
    </row>
    <row r="71" spans="1:7" ht="40" customHeight="1" x14ac:dyDescent="0.25">
      <c r="A71" s="6"/>
      <c r="C71"/>
      <c r="G71"/>
    </row>
    <row r="72" spans="1:7" ht="40" customHeight="1" x14ac:dyDescent="0.25">
      <c r="A72" s="6"/>
      <c r="C72"/>
      <c r="G72"/>
    </row>
    <row r="73" spans="1:7" ht="40" customHeight="1" x14ac:dyDescent="0.25">
      <c r="A73" s="6"/>
      <c r="C73"/>
      <c r="G73"/>
    </row>
    <row r="74" spans="1:7" ht="40" customHeight="1" x14ac:dyDescent="0.25">
      <c r="A74" s="6"/>
      <c r="C74"/>
      <c r="G74"/>
    </row>
    <row r="75" spans="1:7" ht="40" customHeight="1" x14ac:dyDescent="0.25">
      <c r="A75" s="6"/>
      <c r="C75"/>
      <c r="G75"/>
    </row>
    <row r="76" spans="1:7" ht="40" customHeight="1" x14ac:dyDescent="0.25">
      <c r="A76" s="6"/>
      <c r="C76"/>
      <c r="G76"/>
    </row>
    <row r="77" spans="1:7" ht="40" customHeight="1" x14ac:dyDescent="0.25">
      <c r="A77" s="6"/>
      <c r="C77"/>
      <c r="G77"/>
    </row>
    <row r="78" spans="1:7" ht="40" customHeight="1" x14ac:dyDescent="0.25">
      <c r="A78" s="6"/>
      <c r="C78"/>
      <c r="G78"/>
    </row>
    <row r="79" spans="1:7" ht="40" customHeight="1" x14ac:dyDescent="0.25">
      <c r="A79" s="6"/>
      <c r="C79"/>
      <c r="G79"/>
    </row>
    <row r="80" spans="1:7" ht="40" customHeight="1" x14ac:dyDescent="0.25">
      <c r="A80" s="6"/>
      <c r="C80"/>
      <c r="G80"/>
    </row>
    <row r="81" spans="1:7" ht="40" customHeight="1" x14ac:dyDescent="0.25">
      <c r="A81" s="6"/>
      <c r="C81"/>
      <c r="G81"/>
    </row>
    <row r="82" spans="1:7" ht="40" customHeight="1" x14ac:dyDescent="0.25">
      <c r="A82" s="6"/>
      <c r="C82"/>
      <c r="G82"/>
    </row>
    <row r="83" spans="1:7" ht="40" customHeight="1" x14ac:dyDescent="0.25">
      <c r="A83" s="6"/>
      <c r="C83"/>
      <c r="G83"/>
    </row>
    <row r="84" spans="1:7" ht="40" customHeight="1" x14ac:dyDescent="0.25">
      <c r="A84" s="6"/>
      <c r="C84"/>
      <c r="G84"/>
    </row>
    <row r="85" spans="1:7" ht="40" customHeight="1" x14ac:dyDescent="0.25">
      <c r="A85" s="6"/>
      <c r="C85"/>
      <c r="G85"/>
    </row>
    <row r="86" spans="1:7" ht="40" customHeight="1" x14ac:dyDescent="0.25">
      <c r="A86" s="6"/>
      <c r="C86"/>
      <c r="G86"/>
    </row>
    <row r="87" spans="1:7" ht="40" customHeight="1" x14ac:dyDescent="0.25">
      <c r="A87" s="6"/>
      <c r="C87"/>
      <c r="G87"/>
    </row>
    <row r="88" spans="1:7" ht="40" customHeight="1" x14ac:dyDescent="0.25">
      <c r="A88" s="6"/>
      <c r="C88"/>
      <c r="G88"/>
    </row>
    <row r="89" spans="1:7" ht="40" customHeight="1" x14ac:dyDescent="0.25">
      <c r="A89" s="6"/>
      <c r="C89"/>
      <c r="G89"/>
    </row>
    <row r="90" spans="1:7" ht="40" customHeight="1" x14ac:dyDescent="0.25">
      <c r="A90" s="6"/>
      <c r="C90"/>
      <c r="G90"/>
    </row>
    <row r="91" spans="1:7" ht="40" customHeight="1" x14ac:dyDescent="0.25">
      <c r="A91" s="6"/>
      <c r="C91"/>
      <c r="G91"/>
    </row>
    <row r="92" spans="1:7" ht="40" customHeight="1" x14ac:dyDescent="0.25">
      <c r="A92" s="6"/>
      <c r="C92"/>
      <c r="G92"/>
    </row>
    <row r="93" spans="1:7" ht="40" customHeight="1" x14ac:dyDescent="0.25">
      <c r="A93" s="6"/>
      <c r="C93"/>
      <c r="G93"/>
    </row>
    <row r="94" spans="1:7" ht="40" customHeight="1" x14ac:dyDescent="0.25">
      <c r="A94" s="6"/>
      <c r="C94"/>
      <c r="G94"/>
    </row>
    <row r="95" spans="1:7" ht="40" customHeight="1" x14ac:dyDescent="0.25">
      <c r="A95" s="6"/>
      <c r="C95"/>
      <c r="G95"/>
    </row>
    <row r="96" spans="1:7" ht="40" customHeight="1" x14ac:dyDescent="0.25">
      <c r="A96" s="6"/>
      <c r="C96"/>
      <c r="G96"/>
    </row>
    <row r="97" spans="1:7" ht="40" customHeight="1" x14ac:dyDescent="0.25">
      <c r="A97" s="6"/>
      <c r="C97"/>
      <c r="G97"/>
    </row>
    <row r="98" spans="1:7" ht="44.15" customHeight="1" x14ac:dyDescent="0.25">
      <c r="A98" s="6"/>
      <c r="C98"/>
      <c r="G98"/>
    </row>
    <row r="99" spans="1:7" ht="44.15" customHeight="1" x14ac:dyDescent="0.25">
      <c r="A99" s="6"/>
      <c r="C99"/>
      <c r="G99"/>
    </row>
    <row r="100" spans="1:7" ht="40" customHeight="1" x14ac:dyDescent="0.25">
      <c r="A100" s="6"/>
      <c r="C100"/>
      <c r="G100"/>
    </row>
    <row r="101" spans="1:7" ht="40" customHeight="1" x14ac:dyDescent="0.25">
      <c r="A101" s="6"/>
      <c r="C101"/>
      <c r="G101"/>
    </row>
    <row r="102" spans="1:7" ht="40" customHeight="1" x14ac:dyDescent="0.25">
      <c r="A102" s="6"/>
      <c r="C102"/>
      <c r="G102"/>
    </row>
    <row r="103" spans="1:7" ht="40" customHeight="1" x14ac:dyDescent="0.25">
      <c r="A103" s="6"/>
      <c r="C103"/>
      <c r="G103"/>
    </row>
    <row r="104" spans="1:7" ht="40" customHeight="1" x14ac:dyDescent="0.25">
      <c r="A104" s="6"/>
      <c r="C104"/>
      <c r="G104"/>
    </row>
    <row r="105" spans="1:7" ht="40" customHeight="1" x14ac:dyDescent="0.25">
      <c r="A105" s="6"/>
      <c r="C105"/>
      <c r="G105"/>
    </row>
    <row r="106" spans="1:7" ht="40" customHeight="1" x14ac:dyDescent="0.25">
      <c r="A106" s="6"/>
      <c r="C106"/>
      <c r="G106"/>
    </row>
    <row r="107" spans="1:7" ht="40" customHeight="1" x14ac:dyDescent="0.25">
      <c r="A107" s="6"/>
      <c r="C107"/>
      <c r="G107"/>
    </row>
    <row r="108" spans="1:7" ht="40" customHeight="1" x14ac:dyDescent="0.25">
      <c r="A108" s="6"/>
      <c r="C108"/>
      <c r="G108"/>
    </row>
    <row r="109" spans="1:7" ht="40" customHeight="1" x14ac:dyDescent="0.25">
      <c r="A109" s="6"/>
      <c r="C109"/>
      <c r="G109"/>
    </row>
    <row r="110" spans="1:7" ht="40" customHeight="1" x14ac:dyDescent="0.25">
      <c r="A110" s="6"/>
      <c r="C110"/>
      <c r="G110"/>
    </row>
    <row r="111" spans="1:7" ht="40" customHeight="1" x14ac:dyDescent="0.25">
      <c r="A111" s="6"/>
      <c r="C111"/>
      <c r="G111"/>
    </row>
    <row r="112" spans="1:7" ht="40" customHeight="1" x14ac:dyDescent="0.25">
      <c r="A112" s="6"/>
      <c r="C112"/>
      <c r="G112"/>
    </row>
    <row r="113" spans="1:7" ht="40" customHeight="1" x14ac:dyDescent="0.25">
      <c r="A113" s="6"/>
      <c r="C113"/>
      <c r="G113"/>
    </row>
    <row r="114" spans="1:7" ht="40" customHeight="1" x14ac:dyDescent="0.25">
      <c r="A114" s="6"/>
      <c r="C114"/>
      <c r="G114"/>
    </row>
    <row r="115" spans="1:7" ht="40" customHeight="1" x14ac:dyDescent="0.25">
      <c r="A115" s="6"/>
      <c r="C115"/>
      <c r="G115"/>
    </row>
    <row r="116" spans="1:7" ht="40" customHeight="1" x14ac:dyDescent="0.25">
      <c r="A116" s="6"/>
      <c r="C116"/>
      <c r="G116"/>
    </row>
    <row r="117" spans="1:7" ht="40" customHeight="1" x14ac:dyDescent="0.25">
      <c r="A117" s="6"/>
      <c r="C117"/>
      <c r="G117"/>
    </row>
    <row r="118" spans="1:7" ht="40" customHeight="1" x14ac:dyDescent="0.3">
      <c r="A118" s="3"/>
      <c r="C118"/>
      <c r="G118"/>
    </row>
    <row r="119" spans="1:7" ht="40" customHeight="1" x14ac:dyDescent="0.3">
      <c r="A119" s="3"/>
      <c r="C119"/>
      <c r="G119"/>
    </row>
    <row r="120" spans="1:7" ht="40" customHeight="1" x14ac:dyDescent="0.3">
      <c r="A120" s="3"/>
      <c r="C120"/>
      <c r="G120"/>
    </row>
    <row r="121" spans="1:7" ht="40" customHeight="1" x14ac:dyDescent="0.3">
      <c r="A121" s="3"/>
      <c r="C121"/>
      <c r="G121"/>
    </row>
    <row r="122" spans="1:7" ht="13" x14ac:dyDescent="0.3">
      <c r="A122" s="3"/>
      <c r="C122"/>
      <c r="G122"/>
    </row>
    <row r="123" spans="1:7" ht="13" x14ac:dyDescent="0.3">
      <c r="A123" s="3"/>
      <c r="C123"/>
      <c r="G123"/>
    </row>
    <row r="124" spans="1:7" ht="34" customHeight="1" x14ac:dyDescent="0.3">
      <c r="A124" s="3"/>
      <c r="C124"/>
      <c r="G124"/>
    </row>
    <row r="125" spans="1:7" ht="34" customHeight="1" x14ac:dyDescent="0.3">
      <c r="A125" s="3"/>
      <c r="C125"/>
      <c r="G125"/>
    </row>
    <row r="126" spans="1:7" ht="34" customHeight="1" x14ac:dyDescent="0.3">
      <c r="A126" s="3"/>
      <c r="C126"/>
      <c r="G126"/>
    </row>
    <row r="127" spans="1:7" s="7" customFormat="1" ht="34" customHeight="1" x14ac:dyDescent="0.3">
      <c r="A127" s="8"/>
    </row>
    <row r="128" spans="1:7" ht="34" customHeight="1" x14ac:dyDescent="0.3">
      <c r="A128" s="3"/>
      <c r="C128"/>
      <c r="G128"/>
    </row>
    <row r="129" spans="1:7" ht="34" customHeight="1" x14ac:dyDescent="0.3">
      <c r="A129" s="3"/>
      <c r="C129"/>
      <c r="G129"/>
    </row>
    <row r="130" spans="1:7" ht="34" customHeight="1" x14ac:dyDescent="0.3">
      <c r="A130" s="3"/>
      <c r="C130"/>
      <c r="G130"/>
    </row>
    <row r="131" spans="1:7" ht="34" customHeight="1" x14ac:dyDescent="0.3">
      <c r="A131" s="3"/>
      <c r="C131"/>
      <c r="G131"/>
    </row>
    <row r="132" spans="1:7" ht="34" customHeight="1" x14ac:dyDescent="0.3">
      <c r="A132" s="3"/>
      <c r="C132"/>
      <c r="G132"/>
    </row>
    <row r="133" spans="1:7" ht="13" x14ac:dyDescent="0.3">
      <c r="A133" s="3"/>
      <c r="C133"/>
      <c r="G133"/>
    </row>
    <row r="134" spans="1:7" ht="36" customHeight="1" x14ac:dyDescent="0.3">
      <c r="A134" s="3"/>
      <c r="C134"/>
      <c r="G134"/>
    </row>
    <row r="135" spans="1:7" ht="36" customHeight="1" x14ac:dyDescent="0.3">
      <c r="A135" s="3"/>
      <c r="C135"/>
      <c r="G135"/>
    </row>
    <row r="136" spans="1:7" ht="36" customHeight="1" x14ac:dyDescent="0.3">
      <c r="A136" s="3"/>
      <c r="C136"/>
      <c r="G136"/>
    </row>
    <row r="137" spans="1:7" ht="13" x14ac:dyDescent="0.3">
      <c r="A137" s="3"/>
      <c r="C137"/>
      <c r="G137"/>
    </row>
    <row r="138" spans="1:7" ht="13" x14ac:dyDescent="0.3">
      <c r="A138" s="3"/>
      <c r="C138"/>
      <c r="G138"/>
    </row>
    <row r="139" spans="1:7" ht="13" x14ac:dyDescent="0.3">
      <c r="A139" s="3"/>
      <c r="C139"/>
      <c r="G139"/>
    </row>
    <row r="140" spans="1:7" ht="13" x14ac:dyDescent="0.3">
      <c r="A140" s="3"/>
      <c r="C140"/>
      <c r="G140"/>
    </row>
    <row r="141" spans="1:7" ht="13" x14ac:dyDescent="0.3">
      <c r="A141" s="3"/>
      <c r="C141"/>
      <c r="G141"/>
    </row>
    <row r="142" spans="1:7" ht="13" x14ac:dyDescent="0.3">
      <c r="A142" s="3"/>
      <c r="C142"/>
      <c r="G142"/>
    </row>
    <row r="143" spans="1:7" ht="13" x14ac:dyDescent="0.3">
      <c r="A143" s="3"/>
      <c r="C143"/>
      <c r="G143"/>
    </row>
    <row r="144" spans="1:7" ht="13" x14ac:dyDescent="0.3">
      <c r="A144" s="3"/>
      <c r="C144"/>
      <c r="G144"/>
    </row>
    <row r="145" spans="1:7" ht="13" x14ac:dyDescent="0.3">
      <c r="A145" s="3"/>
      <c r="C145"/>
      <c r="G145"/>
    </row>
    <row r="146" spans="1:7" ht="13" x14ac:dyDescent="0.3">
      <c r="A146" s="3"/>
      <c r="C146"/>
      <c r="G146"/>
    </row>
    <row r="147" spans="1:7" ht="13" x14ac:dyDescent="0.3">
      <c r="A147" s="3"/>
      <c r="C147"/>
      <c r="G147"/>
    </row>
    <row r="148" spans="1:7" ht="13" x14ac:dyDescent="0.3">
      <c r="A148" s="3"/>
      <c r="C148"/>
      <c r="G148"/>
    </row>
    <row r="149" spans="1:7" ht="13" x14ac:dyDescent="0.3">
      <c r="A149" s="3"/>
      <c r="C149"/>
      <c r="G149"/>
    </row>
    <row r="150" spans="1:7" ht="13" x14ac:dyDescent="0.3">
      <c r="A150" s="3"/>
      <c r="C150"/>
      <c r="G150"/>
    </row>
    <row r="151" spans="1:7" ht="13" x14ac:dyDescent="0.3">
      <c r="A151" s="3"/>
      <c r="C151"/>
      <c r="G151"/>
    </row>
    <row r="152" spans="1:7" ht="13" x14ac:dyDescent="0.3">
      <c r="A152" s="3"/>
      <c r="C152"/>
      <c r="G152"/>
    </row>
    <row r="153" spans="1:7" ht="13" x14ac:dyDescent="0.3">
      <c r="A153" s="3"/>
      <c r="C153"/>
      <c r="G153"/>
    </row>
    <row r="154" spans="1:7" ht="13" x14ac:dyDescent="0.3">
      <c r="A154" s="3"/>
      <c r="C154"/>
      <c r="G154"/>
    </row>
    <row r="155" spans="1:7" ht="13" x14ac:dyDescent="0.3">
      <c r="A155" s="3"/>
      <c r="C155"/>
      <c r="G155"/>
    </row>
    <row r="156" spans="1:7" ht="13" x14ac:dyDescent="0.3">
      <c r="A156" s="3"/>
      <c r="C156"/>
      <c r="G156"/>
    </row>
    <row r="157" spans="1:7" ht="13" x14ac:dyDescent="0.3">
      <c r="A157" s="3"/>
      <c r="C157"/>
      <c r="G157"/>
    </row>
    <row r="158" spans="1:7" ht="13" x14ac:dyDescent="0.3">
      <c r="A158" s="3"/>
      <c r="C158"/>
      <c r="G158"/>
    </row>
    <row r="159" spans="1:7" ht="13" x14ac:dyDescent="0.3">
      <c r="A159" s="3"/>
      <c r="C159"/>
      <c r="G159"/>
    </row>
    <row r="160" spans="1:7" ht="13" x14ac:dyDescent="0.3">
      <c r="A160" s="3"/>
      <c r="C160"/>
      <c r="G160"/>
    </row>
    <row r="161" spans="1:7" ht="13" x14ac:dyDescent="0.3">
      <c r="A161" s="3"/>
      <c r="C161"/>
      <c r="G161"/>
    </row>
    <row r="162" spans="1:7" ht="13" x14ac:dyDescent="0.3">
      <c r="A162" s="3"/>
      <c r="C162"/>
      <c r="G162"/>
    </row>
    <row r="163" spans="1:7" ht="13" x14ac:dyDescent="0.3">
      <c r="A163" s="3"/>
      <c r="C163"/>
      <c r="G163"/>
    </row>
    <row r="164" spans="1:7" ht="13" x14ac:dyDescent="0.3">
      <c r="A164" s="3"/>
      <c r="C164"/>
      <c r="G164"/>
    </row>
    <row r="165" spans="1:7" ht="13" x14ac:dyDescent="0.3">
      <c r="A165" s="3"/>
      <c r="C165"/>
      <c r="G165"/>
    </row>
    <row r="166" spans="1:7" ht="13" x14ac:dyDescent="0.3">
      <c r="A166" s="3"/>
      <c r="C166"/>
      <c r="G166"/>
    </row>
    <row r="167" spans="1:7" ht="13" x14ac:dyDescent="0.3">
      <c r="A167" s="3"/>
      <c r="C167"/>
      <c r="G167"/>
    </row>
    <row r="168" spans="1:7" ht="13" x14ac:dyDescent="0.3">
      <c r="A168" s="3"/>
      <c r="C168"/>
      <c r="G168"/>
    </row>
    <row r="169" spans="1:7" ht="13" x14ac:dyDescent="0.3">
      <c r="A169" s="3"/>
      <c r="C169"/>
      <c r="G169"/>
    </row>
    <row r="170" spans="1:7" ht="13" x14ac:dyDescent="0.3">
      <c r="A170" s="3"/>
      <c r="C170"/>
      <c r="G170"/>
    </row>
    <row r="171" spans="1:7" ht="13" x14ac:dyDescent="0.3">
      <c r="A171" s="3"/>
      <c r="C171"/>
      <c r="G171"/>
    </row>
    <row r="172" spans="1:7" ht="13" x14ac:dyDescent="0.3">
      <c r="A172" s="3"/>
      <c r="C172"/>
      <c r="G172"/>
    </row>
    <row r="173" spans="1:7" ht="13" x14ac:dyDescent="0.3">
      <c r="A173" s="3"/>
      <c r="C173"/>
      <c r="G173"/>
    </row>
    <row r="174" spans="1:7" ht="13" x14ac:dyDescent="0.3">
      <c r="A174" s="3"/>
      <c r="C174"/>
      <c r="G174"/>
    </row>
    <row r="175" spans="1:7" ht="13" x14ac:dyDescent="0.3">
      <c r="A175" s="3"/>
      <c r="C175"/>
      <c r="G175"/>
    </row>
    <row r="176" spans="1:7" ht="13" x14ac:dyDescent="0.3">
      <c r="A176" s="3"/>
      <c r="C176"/>
      <c r="G176"/>
    </row>
    <row r="177" spans="1:7" ht="13" x14ac:dyDescent="0.3">
      <c r="A177" s="3"/>
      <c r="C177"/>
      <c r="G177"/>
    </row>
    <row r="178" spans="1:7" ht="13" x14ac:dyDescent="0.3">
      <c r="A178" s="3"/>
      <c r="C178"/>
      <c r="G178"/>
    </row>
    <row r="179" spans="1:7" ht="13" x14ac:dyDescent="0.3">
      <c r="A179" s="3"/>
      <c r="C179"/>
      <c r="G179"/>
    </row>
    <row r="180" spans="1:7" ht="13" x14ac:dyDescent="0.3">
      <c r="A180" s="3"/>
      <c r="C180"/>
      <c r="G180"/>
    </row>
    <row r="181" spans="1:7" ht="13" x14ac:dyDescent="0.3">
      <c r="A181" s="3"/>
      <c r="C181"/>
      <c r="G181"/>
    </row>
    <row r="182" spans="1:7" ht="13" x14ac:dyDescent="0.3">
      <c r="A182" s="3"/>
      <c r="C182"/>
      <c r="G182"/>
    </row>
    <row r="183" spans="1:7" ht="13" x14ac:dyDescent="0.3">
      <c r="A183" s="3"/>
      <c r="C183"/>
      <c r="G183"/>
    </row>
    <row r="184" spans="1:7" ht="13" x14ac:dyDescent="0.3">
      <c r="A184" s="3"/>
      <c r="C184"/>
      <c r="G184"/>
    </row>
    <row r="185" spans="1:7" ht="13" x14ac:dyDescent="0.3">
      <c r="A185" s="3"/>
      <c r="C185"/>
      <c r="G185"/>
    </row>
    <row r="186" spans="1:7" ht="13" x14ac:dyDescent="0.3">
      <c r="A186" s="3"/>
      <c r="C186"/>
      <c r="G186"/>
    </row>
    <row r="187" spans="1:7" ht="13" x14ac:dyDescent="0.3">
      <c r="A187" s="3"/>
      <c r="C187"/>
      <c r="G187"/>
    </row>
    <row r="188" spans="1:7" ht="13" x14ac:dyDescent="0.3">
      <c r="A188" s="3"/>
      <c r="C188"/>
      <c r="G188"/>
    </row>
    <row r="189" spans="1:7" ht="13" x14ac:dyDescent="0.3">
      <c r="A189" s="3"/>
      <c r="C189"/>
      <c r="G189"/>
    </row>
    <row r="190" spans="1:7" ht="13" x14ac:dyDescent="0.3">
      <c r="A190" s="3"/>
      <c r="C190"/>
      <c r="G190"/>
    </row>
    <row r="191" spans="1:7" ht="13" x14ac:dyDescent="0.3">
      <c r="A191" s="3"/>
      <c r="C191"/>
      <c r="G191"/>
    </row>
    <row r="192" spans="1:7" ht="13" x14ac:dyDescent="0.3">
      <c r="A192" s="3"/>
      <c r="C192"/>
      <c r="G192"/>
    </row>
    <row r="193" spans="1:7" ht="13" x14ac:dyDescent="0.3">
      <c r="A193" s="3"/>
      <c r="C193"/>
      <c r="G193"/>
    </row>
    <row r="194" spans="1:7" ht="13" x14ac:dyDescent="0.3">
      <c r="A194" s="3"/>
      <c r="C194"/>
      <c r="G194"/>
    </row>
    <row r="195" spans="1:7" ht="13" x14ac:dyDescent="0.3">
      <c r="A195" s="3"/>
      <c r="C195"/>
      <c r="G195"/>
    </row>
    <row r="196" spans="1:7" ht="13" x14ac:dyDescent="0.3">
      <c r="A196" s="3"/>
      <c r="C196"/>
      <c r="G196"/>
    </row>
    <row r="197" spans="1:7" ht="13" x14ac:dyDescent="0.3">
      <c r="A197" s="3"/>
      <c r="C197"/>
      <c r="G197"/>
    </row>
    <row r="198" spans="1:7" ht="13" x14ac:dyDescent="0.3">
      <c r="A198" s="3"/>
      <c r="C198"/>
      <c r="G198"/>
    </row>
    <row r="199" spans="1:7" ht="13" x14ac:dyDescent="0.3">
      <c r="A199" s="3"/>
      <c r="C199"/>
      <c r="G199"/>
    </row>
    <row r="200" spans="1:7" ht="13" x14ac:dyDescent="0.3">
      <c r="A200" s="3"/>
      <c r="C200"/>
      <c r="G200"/>
    </row>
    <row r="201" spans="1:7" ht="13" x14ac:dyDescent="0.3">
      <c r="A201" s="3"/>
      <c r="C201"/>
      <c r="G201"/>
    </row>
    <row r="202" spans="1:7" ht="13" x14ac:dyDescent="0.3">
      <c r="A202" s="3"/>
      <c r="C202"/>
      <c r="G202"/>
    </row>
    <row r="203" spans="1:7" ht="13" x14ac:dyDescent="0.3">
      <c r="A203" s="3"/>
      <c r="C203"/>
      <c r="G203"/>
    </row>
    <row r="204" spans="1:7" ht="13" x14ac:dyDescent="0.3">
      <c r="A204" s="3"/>
      <c r="C204"/>
      <c r="G204"/>
    </row>
    <row r="205" spans="1:7" ht="13" x14ac:dyDescent="0.3">
      <c r="A205" s="3"/>
      <c r="C205"/>
      <c r="G205"/>
    </row>
    <row r="206" spans="1:7" ht="13" x14ac:dyDescent="0.3">
      <c r="A206" s="3"/>
      <c r="C206"/>
      <c r="G206"/>
    </row>
    <row r="207" spans="1:7" ht="13" x14ac:dyDescent="0.3">
      <c r="A207" s="3"/>
      <c r="C207"/>
      <c r="G207"/>
    </row>
    <row r="208" spans="1:7" ht="13" x14ac:dyDescent="0.3">
      <c r="A208" s="3"/>
      <c r="C208"/>
      <c r="G208"/>
    </row>
    <row r="209" spans="1:7" ht="13" x14ac:dyDescent="0.3">
      <c r="A209" s="3"/>
      <c r="C209"/>
      <c r="G209"/>
    </row>
    <row r="210" spans="1:7" ht="13" x14ac:dyDescent="0.3">
      <c r="A210" s="3"/>
      <c r="C210"/>
      <c r="G210"/>
    </row>
    <row r="211" spans="1:7" ht="13" x14ac:dyDescent="0.3">
      <c r="A211" s="3"/>
      <c r="C211"/>
      <c r="G211"/>
    </row>
    <row r="212" spans="1:7" ht="13" x14ac:dyDescent="0.3">
      <c r="A212" s="3"/>
      <c r="C212"/>
      <c r="G212"/>
    </row>
    <row r="213" spans="1:7" ht="13" x14ac:dyDescent="0.3">
      <c r="A213" s="3"/>
      <c r="C213"/>
      <c r="G213"/>
    </row>
    <row r="214" spans="1:7" ht="13" x14ac:dyDescent="0.3">
      <c r="A214" s="3"/>
      <c r="C214"/>
      <c r="G214"/>
    </row>
    <row r="215" spans="1:7" ht="13" x14ac:dyDescent="0.3">
      <c r="A215" s="3"/>
      <c r="C215"/>
      <c r="G215"/>
    </row>
    <row r="216" spans="1:7" ht="13" x14ac:dyDescent="0.3">
      <c r="A216" s="3"/>
      <c r="C216"/>
      <c r="G216"/>
    </row>
    <row r="217" spans="1:7" ht="13" x14ac:dyDescent="0.3">
      <c r="A217" s="3"/>
      <c r="C217"/>
      <c r="G217"/>
    </row>
    <row r="218" spans="1:7" ht="13" x14ac:dyDescent="0.3">
      <c r="A218" s="3"/>
      <c r="C218"/>
      <c r="G218"/>
    </row>
    <row r="219" spans="1:7" ht="13" x14ac:dyDescent="0.3">
      <c r="A219" s="3"/>
      <c r="C219"/>
      <c r="G219"/>
    </row>
    <row r="220" spans="1:7" ht="13" x14ac:dyDescent="0.3">
      <c r="A220" s="3"/>
      <c r="C220"/>
      <c r="G220"/>
    </row>
    <row r="221" spans="1:7" ht="13" x14ac:dyDescent="0.3">
      <c r="A221" s="3"/>
      <c r="C221"/>
      <c r="G221"/>
    </row>
    <row r="222" spans="1:7" ht="13" x14ac:dyDescent="0.3">
      <c r="A222" s="3"/>
      <c r="C222"/>
      <c r="G222"/>
    </row>
    <row r="223" spans="1:7" ht="13" x14ac:dyDescent="0.3">
      <c r="A223" s="3"/>
      <c r="C223"/>
      <c r="G223"/>
    </row>
    <row r="224" spans="1:7" ht="13" x14ac:dyDescent="0.3">
      <c r="A224" s="3"/>
      <c r="C224"/>
      <c r="G224"/>
    </row>
    <row r="225" spans="1:7" ht="13" x14ac:dyDescent="0.3">
      <c r="A225" s="3"/>
      <c r="C225"/>
      <c r="G225"/>
    </row>
    <row r="226" spans="1:7" ht="13" x14ac:dyDescent="0.3">
      <c r="A226" s="3"/>
      <c r="C226"/>
      <c r="G226"/>
    </row>
    <row r="227" spans="1:7" ht="13" x14ac:dyDescent="0.3">
      <c r="A227" s="3"/>
      <c r="C227"/>
      <c r="G227"/>
    </row>
    <row r="228" spans="1:7" ht="13" x14ac:dyDescent="0.3">
      <c r="A228" s="3"/>
      <c r="C228"/>
      <c r="G228"/>
    </row>
    <row r="229" spans="1:7" ht="13" x14ac:dyDescent="0.3">
      <c r="A229" s="3"/>
      <c r="C229"/>
      <c r="G229"/>
    </row>
    <row r="230" spans="1:7" ht="13" x14ac:dyDescent="0.3">
      <c r="A230" s="3"/>
      <c r="C230"/>
      <c r="G230"/>
    </row>
    <row r="231" spans="1:7" ht="13" x14ac:dyDescent="0.3">
      <c r="A231" s="3"/>
      <c r="C231"/>
      <c r="G231"/>
    </row>
    <row r="232" spans="1:7" ht="13" x14ac:dyDescent="0.3">
      <c r="A232" s="3"/>
      <c r="C232"/>
      <c r="G232"/>
    </row>
    <row r="233" spans="1:7" ht="13" x14ac:dyDescent="0.3">
      <c r="A233" s="3"/>
      <c r="C233"/>
      <c r="G233"/>
    </row>
    <row r="234" spans="1:7" ht="13" x14ac:dyDescent="0.3">
      <c r="A234" s="3"/>
      <c r="C234"/>
      <c r="G234"/>
    </row>
    <row r="235" spans="1:7" ht="13" x14ac:dyDescent="0.3">
      <c r="A235" s="3"/>
      <c r="C235"/>
      <c r="G235"/>
    </row>
    <row r="236" spans="1:7" ht="13" x14ac:dyDescent="0.3">
      <c r="A236" s="3"/>
      <c r="C236"/>
      <c r="G236"/>
    </row>
    <row r="237" spans="1:7" ht="13" x14ac:dyDescent="0.3">
      <c r="A237" s="3"/>
      <c r="C237"/>
      <c r="G237"/>
    </row>
    <row r="238" spans="1:7" ht="13" x14ac:dyDescent="0.3">
      <c r="A238" s="3"/>
      <c r="C238"/>
      <c r="G238"/>
    </row>
    <row r="239" spans="1:7" ht="13" x14ac:dyDescent="0.3">
      <c r="A239" s="3"/>
      <c r="C239"/>
      <c r="G239"/>
    </row>
    <row r="240" spans="1:7" ht="13" x14ac:dyDescent="0.3">
      <c r="A240" s="3"/>
      <c r="C240"/>
      <c r="G240"/>
    </row>
    <row r="241" spans="1:7" ht="13" x14ac:dyDescent="0.3">
      <c r="A241" s="3"/>
      <c r="C241"/>
      <c r="G241"/>
    </row>
    <row r="242" spans="1:7" ht="13" x14ac:dyDescent="0.3">
      <c r="A242" s="3"/>
      <c r="C242"/>
      <c r="G242"/>
    </row>
    <row r="243" spans="1:7" ht="13" x14ac:dyDescent="0.3">
      <c r="A243" s="3"/>
      <c r="C243"/>
      <c r="G243"/>
    </row>
    <row r="244" spans="1:7" ht="13" x14ac:dyDescent="0.3">
      <c r="A244" s="3"/>
      <c r="C244"/>
      <c r="G244"/>
    </row>
    <row r="245" spans="1:7" ht="13" x14ac:dyDescent="0.3">
      <c r="A245" s="3"/>
      <c r="C245"/>
      <c r="G245"/>
    </row>
    <row r="246" spans="1:7" ht="13" x14ac:dyDescent="0.3">
      <c r="A246" s="3"/>
      <c r="C246"/>
      <c r="G246"/>
    </row>
    <row r="247" spans="1:7" ht="13" x14ac:dyDescent="0.3">
      <c r="A247" s="3"/>
      <c r="C247"/>
      <c r="G247"/>
    </row>
    <row r="248" spans="1:7" ht="13" x14ac:dyDescent="0.3">
      <c r="A248" s="3"/>
      <c r="C248"/>
      <c r="G248"/>
    </row>
    <row r="249" spans="1:7" ht="13" x14ac:dyDescent="0.3">
      <c r="A249" s="3"/>
      <c r="C249"/>
      <c r="G249"/>
    </row>
    <row r="250" spans="1:7" ht="13" x14ac:dyDescent="0.3">
      <c r="A250" s="3"/>
      <c r="C250"/>
      <c r="G250"/>
    </row>
    <row r="251" spans="1:7" ht="13" x14ac:dyDescent="0.3">
      <c r="A251" s="3"/>
      <c r="C251"/>
      <c r="G251"/>
    </row>
    <row r="252" spans="1:7" ht="13" x14ac:dyDescent="0.3">
      <c r="A252" s="3"/>
      <c r="C252"/>
      <c r="G252"/>
    </row>
    <row r="253" spans="1:7" ht="13" x14ac:dyDescent="0.3">
      <c r="A253" s="3"/>
      <c r="C253"/>
      <c r="G253"/>
    </row>
    <row r="254" spans="1:7" ht="13" x14ac:dyDescent="0.3">
      <c r="A254" s="3"/>
      <c r="C254"/>
      <c r="G254"/>
    </row>
    <row r="255" spans="1:7" ht="13" x14ac:dyDescent="0.3">
      <c r="A255" s="3"/>
      <c r="C255"/>
      <c r="G255"/>
    </row>
    <row r="256" spans="1:7" ht="13" x14ac:dyDescent="0.3">
      <c r="A256" s="3"/>
      <c r="C256"/>
      <c r="G256"/>
    </row>
    <row r="257" spans="1:7" ht="13" x14ac:dyDescent="0.3">
      <c r="A257" s="3"/>
      <c r="C257"/>
      <c r="G257"/>
    </row>
    <row r="258" spans="1:7" ht="13" x14ac:dyDescent="0.3">
      <c r="A258" s="3"/>
      <c r="C258"/>
      <c r="G258"/>
    </row>
    <row r="259" spans="1:7" ht="13" x14ac:dyDescent="0.3">
      <c r="A259" s="3"/>
      <c r="C259"/>
      <c r="G259"/>
    </row>
    <row r="260" spans="1:7" ht="13" x14ac:dyDescent="0.3">
      <c r="A260" s="3"/>
      <c r="C260"/>
      <c r="G260"/>
    </row>
    <row r="261" spans="1:7" ht="13" x14ac:dyDescent="0.3">
      <c r="A261" s="3"/>
      <c r="C261"/>
      <c r="G261"/>
    </row>
    <row r="262" spans="1:7" ht="13" x14ac:dyDescent="0.3">
      <c r="A262" s="3"/>
      <c r="C262"/>
      <c r="G262"/>
    </row>
    <row r="263" spans="1:7" ht="13" x14ac:dyDescent="0.3">
      <c r="A263" s="3"/>
      <c r="C263"/>
      <c r="G263"/>
    </row>
    <row r="264" spans="1:7" ht="13" x14ac:dyDescent="0.3">
      <c r="A264" s="3"/>
      <c r="C264"/>
      <c r="G264"/>
    </row>
    <row r="265" spans="1:7" ht="13" x14ac:dyDescent="0.3">
      <c r="A265" s="3"/>
      <c r="C265"/>
      <c r="G265"/>
    </row>
    <row r="266" spans="1:7" ht="13" x14ac:dyDescent="0.3">
      <c r="A266" s="3"/>
      <c r="C266"/>
      <c r="G266"/>
    </row>
    <row r="267" spans="1:7" ht="13" x14ac:dyDescent="0.3">
      <c r="A267" s="3"/>
      <c r="C267"/>
      <c r="G267"/>
    </row>
    <row r="268" spans="1:7" ht="13" x14ac:dyDescent="0.3">
      <c r="A268" s="3"/>
      <c r="C268"/>
      <c r="G268"/>
    </row>
    <row r="269" spans="1:7" ht="13" x14ac:dyDescent="0.3">
      <c r="A269" s="3"/>
      <c r="C269"/>
      <c r="G269"/>
    </row>
    <row r="270" spans="1:7" ht="13" x14ac:dyDescent="0.3">
      <c r="A270" s="3"/>
      <c r="C270"/>
      <c r="G270"/>
    </row>
    <row r="271" spans="1:7" ht="13" x14ac:dyDescent="0.3">
      <c r="A271" s="3"/>
      <c r="C271"/>
      <c r="G271"/>
    </row>
    <row r="272" spans="1:7" ht="13" x14ac:dyDescent="0.3">
      <c r="A272" s="3"/>
      <c r="C272"/>
      <c r="G272"/>
    </row>
    <row r="273" spans="1:7" ht="13" x14ac:dyDescent="0.3">
      <c r="A273" s="3"/>
      <c r="C273"/>
      <c r="G273"/>
    </row>
    <row r="274" spans="1:7" ht="13" x14ac:dyDescent="0.3">
      <c r="A274" s="3"/>
      <c r="C274"/>
      <c r="G274"/>
    </row>
    <row r="275" spans="1:7" ht="13" x14ac:dyDescent="0.3">
      <c r="A275" s="3"/>
      <c r="C275"/>
      <c r="G275"/>
    </row>
    <row r="276" spans="1:7" ht="13" x14ac:dyDescent="0.3">
      <c r="A276" s="3"/>
      <c r="C276"/>
      <c r="G276"/>
    </row>
    <row r="277" spans="1:7" ht="13" x14ac:dyDescent="0.3">
      <c r="A277" s="3"/>
      <c r="C277"/>
      <c r="G277"/>
    </row>
    <row r="278" spans="1:7" ht="13" x14ac:dyDescent="0.3">
      <c r="A278" s="3"/>
      <c r="C278"/>
      <c r="G278"/>
    </row>
    <row r="279" spans="1:7" ht="13" x14ac:dyDescent="0.3">
      <c r="A279" s="3"/>
      <c r="C279"/>
      <c r="G279"/>
    </row>
    <row r="280" spans="1:7" ht="13" x14ac:dyDescent="0.3">
      <c r="A280" s="3"/>
      <c r="C280"/>
      <c r="G280"/>
    </row>
    <row r="281" spans="1:7" ht="13" x14ac:dyDescent="0.3">
      <c r="A281" s="3"/>
      <c r="C281"/>
      <c r="G281"/>
    </row>
    <row r="282" spans="1:7" ht="13" x14ac:dyDescent="0.3">
      <c r="A282" s="3"/>
      <c r="C282"/>
      <c r="G282"/>
    </row>
    <row r="283" spans="1:7" ht="13" x14ac:dyDescent="0.3">
      <c r="A283" s="3"/>
      <c r="C283"/>
      <c r="G283"/>
    </row>
    <row r="284" spans="1:7" ht="13" x14ac:dyDescent="0.3">
      <c r="A284" s="3"/>
      <c r="C284"/>
      <c r="G284"/>
    </row>
    <row r="285" spans="1:7" ht="13" x14ac:dyDescent="0.3">
      <c r="A285" s="3"/>
      <c r="C285"/>
      <c r="G285"/>
    </row>
    <row r="286" spans="1:7" ht="13" x14ac:dyDescent="0.3">
      <c r="A286" s="3"/>
      <c r="C286"/>
      <c r="G286"/>
    </row>
    <row r="287" spans="1:7" ht="13" x14ac:dyDescent="0.3">
      <c r="A287" s="3"/>
      <c r="C287"/>
      <c r="G287"/>
    </row>
    <row r="288" spans="1:7" ht="13" x14ac:dyDescent="0.3">
      <c r="A288" s="3"/>
      <c r="C288"/>
      <c r="G288"/>
    </row>
    <row r="289" spans="1:7" ht="13" x14ac:dyDescent="0.3">
      <c r="A289" s="3"/>
      <c r="C289"/>
      <c r="G289"/>
    </row>
    <row r="290" spans="1:7" ht="13" x14ac:dyDescent="0.3">
      <c r="A290" s="3"/>
      <c r="C290"/>
      <c r="G290"/>
    </row>
    <row r="291" spans="1:7" ht="13" x14ac:dyDescent="0.3">
      <c r="A291" s="3"/>
      <c r="C291"/>
      <c r="G291"/>
    </row>
    <row r="292" spans="1:7" ht="13" x14ac:dyDescent="0.3">
      <c r="A292" s="3"/>
      <c r="C292"/>
      <c r="G292"/>
    </row>
    <row r="293" spans="1:7" ht="13" x14ac:dyDescent="0.3">
      <c r="A293" s="3"/>
      <c r="C293"/>
      <c r="G293"/>
    </row>
    <row r="294" spans="1:7" ht="13" x14ac:dyDescent="0.3">
      <c r="A294" s="3"/>
      <c r="C294"/>
      <c r="G294"/>
    </row>
    <row r="295" spans="1:7" ht="13" x14ac:dyDescent="0.3">
      <c r="A295" s="3"/>
      <c r="C295"/>
      <c r="G295"/>
    </row>
    <row r="296" spans="1:7" ht="13" x14ac:dyDescent="0.3">
      <c r="A296" s="3"/>
      <c r="C296"/>
      <c r="G296"/>
    </row>
    <row r="297" spans="1:7" ht="13" x14ac:dyDescent="0.3">
      <c r="A297" s="3"/>
      <c r="C297"/>
      <c r="G297"/>
    </row>
    <row r="298" spans="1:7" ht="13" x14ac:dyDescent="0.3">
      <c r="A298" s="3"/>
      <c r="C298"/>
      <c r="G298"/>
    </row>
    <row r="299" spans="1:7" ht="13" x14ac:dyDescent="0.3">
      <c r="A299" s="3"/>
      <c r="C299"/>
      <c r="G299"/>
    </row>
    <row r="300" spans="1:7" ht="13" x14ac:dyDescent="0.3">
      <c r="A300" s="3"/>
      <c r="C300"/>
      <c r="G300"/>
    </row>
    <row r="301" spans="1:7" ht="13" x14ac:dyDescent="0.3">
      <c r="A301" s="3"/>
      <c r="C301"/>
      <c r="G301"/>
    </row>
    <row r="302" spans="1:7" ht="13" x14ac:dyDescent="0.3">
      <c r="A302" s="3"/>
      <c r="C302"/>
      <c r="G302"/>
    </row>
    <row r="303" spans="1:7" ht="13" x14ac:dyDescent="0.3">
      <c r="A303" s="3"/>
      <c r="C303"/>
      <c r="G303"/>
    </row>
    <row r="304" spans="1:7" ht="13" x14ac:dyDescent="0.3">
      <c r="A304" s="3"/>
      <c r="C304"/>
      <c r="G304"/>
    </row>
    <row r="305" spans="1:7" ht="13" x14ac:dyDescent="0.3">
      <c r="A305" s="3"/>
      <c r="C305"/>
      <c r="G305"/>
    </row>
    <row r="306" spans="1:7" ht="13" x14ac:dyDescent="0.3">
      <c r="A306" s="3"/>
      <c r="C306"/>
      <c r="G306"/>
    </row>
    <row r="307" spans="1:7" ht="13" x14ac:dyDescent="0.3">
      <c r="A307" s="3"/>
      <c r="C307"/>
      <c r="G307"/>
    </row>
    <row r="308" spans="1:7" ht="13" x14ac:dyDescent="0.3">
      <c r="A308" s="3"/>
      <c r="C308"/>
      <c r="G308"/>
    </row>
    <row r="309" spans="1:7" ht="13" x14ac:dyDescent="0.3">
      <c r="A309" s="3"/>
      <c r="C309"/>
      <c r="G309"/>
    </row>
    <row r="310" spans="1:7" ht="13" x14ac:dyDescent="0.3">
      <c r="A310" s="3"/>
      <c r="C310"/>
      <c r="G310"/>
    </row>
    <row r="311" spans="1:7" ht="13" x14ac:dyDescent="0.3">
      <c r="A311" s="3"/>
      <c r="C311"/>
      <c r="G311"/>
    </row>
    <row r="312" spans="1:7" ht="13" x14ac:dyDescent="0.3">
      <c r="A312" s="3"/>
      <c r="C312"/>
      <c r="G312"/>
    </row>
    <row r="313" spans="1:7" ht="13" x14ac:dyDescent="0.3">
      <c r="A313" s="3"/>
      <c r="C313"/>
      <c r="G313"/>
    </row>
    <row r="314" spans="1:7" ht="13" x14ac:dyDescent="0.3">
      <c r="A314" s="3"/>
      <c r="C314"/>
      <c r="G314"/>
    </row>
    <row r="315" spans="1:7" ht="13" x14ac:dyDescent="0.3">
      <c r="A315" s="3"/>
      <c r="C315"/>
      <c r="G315"/>
    </row>
    <row r="316" spans="1:7" ht="13" x14ac:dyDescent="0.3">
      <c r="A316" s="3"/>
      <c r="C316"/>
      <c r="G316"/>
    </row>
    <row r="317" spans="1:7" ht="13" x14ac:dyDescent="0.3">
      <c r="A317" s="3"/>
      <c r="C317"/>
      <c r="G317"/>
    </row>
    <row r="318" spans="1:7" ht="13" x14ac:dyDescent="0.3">
      <c r="A318" s="3"/>
      <c r="C318"/>
      <c r="G318"/>
    </row>
    <row r="319" spans="1:7" ht="13" x14ac:dyDescent="0.3">
      <c r="A319" s="3"/>
      <c r="C319"/>
      <c r="G319"/>
    </row>
    <row r="320" spans="1:7" ht="13" x14ac:dyDescent="0.3">
      <c r="A320" s="3"/>
      <c r="C320"/>
      <c r="G320"/>
    </row>
    <row r="321" spans="1:7" ht="13" x14ac:dyDescent="0.3">
      <c r="A321" s="3"/>
      <c r="C321"/>
      <c r="G321"/>
    </row>
    <row r="322" spans="1:7" ht="13" x14ac:dyDescent="0.3">
      <c r="A322" s="3"/>
      <c r="C322"/>
      <c r="G322"/>
    </row>
    <row r="323" spans="1:7" ht="13" x14ac:dyDescent="0.3">
      <c r="A323" s="3"/>
      <c r="C323"/>
      <c r="G323"/>
    </row>
    <row r="324" spans="1:7" ht="13" x14ac:dyDescent="0.3">
      <c r="A324" s="3"/>
      <c r="C324"/>
      <c r="G324"/>
    </row>
    <row r="325" spans="1:7" ht="13" x14ac:dyDescent="0.3">
      <c r="A325" s="3"/>
      <c r="C325"/>
      <c r="G325"/>
    </row>
    <row r="326" spans="1:7" ht="13" x14ac:dyDescent="0.3">
      <c r="A326" s="3"/>
      <c r="C326"/>
      <c r="G326"/>
    </row>
    <row r="327" spans="1:7" ht="13" x14ac:dyDescent="0.3">
      <c r="A327" s="3"/>
      <c r="C327"/>
      <c r="G327"/>
    </row>
    <row r="328" spans="1:7" ht="13" x14ac:dyDescent="0.3">
      <c r="A328" s="3"/>
      <c r="C328"/>
      <c r="G328"/>
    </row>
    <row r="329" spans="1:7" ht="13" x14ac:dyDescent="0.3">
      <c r="A329" s="3"/>
      <c r="C329"/>
      <c r="G329"/>
    </row>
    <row r="330" spans="1:7" ht="13" x14ac:dyDescent="0.3">
      <c r="A330" s="3"/>
      <c r="C330"/>
      <c r="G330"/>
    </row>
    <row r="331" spans="1:7" ht="13" x14ac:dyDescent="0.3">
      <c r="A331" s="3"/>
      <c r="C331"/>
      <c r="G331"/>
    </row>
    <row r="332" spans="1:7" ht="13" x14ac:dyDescent="0.3">
      <c r="A332" s="3"/>
      <c r="C332"/>
      <c r="G332"/>
    </row>
    <row r="333" spans="1:7" ht="13" x14ac:dyDescent="0.3">
      <c r="A333" s="3"/>
      <c r="C333"/>
      <c r="G333"/>
    </row>
    <row r="334" spans="1:7" ht="13" x14ac:dyDescent="0.3">
      <c r="A334" s="3"/>
    </row>
    <row r="335" spans="1:7" ht="13" x14ac:dyDescent="0.3">
      <c r="A335" s="3"/>
    </row>
    <row r="336" spans="1:7" ht="13" x14ac:dyDescent="0.3">
      <c r="A336" s="3"/>
    </row>
    <row r="337" spans="1:1" ht="13" x14ac:dyDescent="0.3">
      <c r="A337" s="3"/>
    </row>
    <row r="338" spans="1:1" ht="13" x14ac:dyDescent="0.3">
      <c r="A338" s="3"/>
    </row>
    <row r="339" spans="1:1" ht="13" x14ac:dyDescent="0.3">
      <c r="A339" s="3"/>
    </row>
    <row r="340" spans="1:1" ht="13" x14ac:dyDescent="0.3">
      <c r="A340" s="3"/>
    </row>
    <row r="341" spans="1:1" ht="13" x14ac:dyDescent="0.3">
      <c r="A341" s="3"/>
    </row>
    <row r="342" spans="1:1" ht="13" x14ac:dyDescent="0.3">
      <c r="A342" s="3"/>
    </row>
    <row r="343" spans="1:1" ht="13" x14ac:dyDescent="0.3">
      <c r="A343" s="3"/>
    </row>
    <row r="344" spans="1:1" ht="13" x14ac:dyDescent="0.3">
      <c r="A344" s="3"/>
    </row>
    <row r="345" spans="1:1" ht="13" x14ac:dyDescent="0.3">
      <c r="A345" s="3"/>
    </row>
    <row r="346" spans="1:1" ht="13" x14ac:dyDescent="0.3">
      <c r="A346" s="3"/>
    </row>
    <row r="347" spans="1:1" ht="13" x14ac:dyDescent="0.3">
      <c r="A347" s="3"/>
    </row>
    <row r="348" spans="1:1" ht="13" x14ac:dyDescent="0.3">
      <c r="A348" s="3"/>
    </row>
    <row r="349" spans="1:1" ht="13" x14ac:dyDescent="0.3">
      <c r="A349" s="3"/>
    </row>
    <row r="350" spans="1:1" ht="13" x14ac:dyDescent="0.3">
      <c r="A350" s="3"/>
    </row>
    <row r="351" spans="1:1" ht="13" x14ac:dyDescent="0.3">
      <c r="A351" s="3"/>
    </row>
    <row r="352" spans="1:1" ht="13" x14ac:dyDescent="0.3">
      <c r="A352" s="3"/>
    </row>
    <row r="353" spans="1:1" ht="13" x14ac:dyDescent="0.3">
      <c r="A353" s="3"/>
    </row>
    <row r="354" spans="1:1" ht="13" x14ac:dyDescent="0.3">
      <c r="A354" s="3"/>
    </row>
    <row r="355" spans="1:1" ht="13" x14ac:dyDescent="0.3">
      <c r="A355" s="3"/>
    </row>
    <row r="356" spans="1:1" ht="13" x14ac:dyDescent="0.3">
      <c r="A356" s="3"/>
    </row>
    <row r="357" spans="1:1" ht="13" x14ac:dyDescent="0.3">
      <c r="A357" s="3"/>
    </row>
    <row r="358" spans="1:1" ht="13" x14ac:dyDescent="0.3">
      <c r="A358" s="3"/>
    </row>
    <row r="359" spans="1:1" ht="13" x14ac:dyDescent="0.3">
      <c r="A359" s="3"/>
    </row>
    <row r="360" spans="1:1" ht="13" x14ac:dyDescent="0.3">
      <c r="A360" s="3"/>
    </row>
    <row r="361" spans="1:1" ht="13" x14ac:dyDescent="0.3">
      <c r="A361" s="3"/>
    </row>
    <row r="362" spans="1:1" ht="13" x14ac:dyDescent="0.3">
      <c r="A362" s="3"/>
    </row>
    <row r="363" spans="1:1" ht="13" x14ac:dyDescent="0.3">
      <c r="A363" s="3"/>
    </row>
    <row r="364" spans="1:1" ht="13" x14ac:dyDescent="0.3">
      <c r="A364" s="3"/>
    </row>
    <row r="365" spans="1:1" ht="13" x14ac:dyDescent="0.3">
      <c r="A365" s="3"/>
    </row>
    <row r="366" spans="1:1" ht="13" x14ac:dyDescent="0.3">
      <c r="A366" s="3"/>
    </row>
    <row r="367" spans="1:1" ht="13" x14ac:dyDescent="0.3">
      <c r="A367" s="3"/>
    </row>
    <row r="368" spans="1:1" ht="13" x14ac:dyDescent="0.3">
      <c r="A368" s="3"/>
    </row>
    <row r="369" spans="1:1" ht="13" x14ac:dyDescent="0.3">
      <c r="A369" s="3"/>
    </row>
    <row r="370" spans="1:1" ht="13" x14ac:dyDescent="0.3">
      <c r="A370" s="3"/>
    </row>
    <row r="371" spans="1:1" ht="13" x14ac:dyDescent="0.3">
      <c r="A371" s="3"/>
    </row>
    <row r="372" spans="1:1" ht="13" x14ac:dyDescent="0.3">
      <c r="A372" s="3"/>
    </row>
    <row r="373" spans="1:1" ht="13" x14ac:dyDescent="0.3">
      <c r="A373" s="3"/>
    </row>
    <row r="374" spans="1:1" ht="13" x14ac:dyDescent="0.3">
      <c r="A374" s="3"/>
    </row>
    <row r="375" spans="1:1" ht="13" x14ac:dyDescent="0.3">
      <c r="A375" s="3"/>
    </row>
    <row r="376" spans="1:1" ht="13" x14ac:dyDescent="0.3">
      <c r="A376" s="3"/>
    </row>
    <row r="377" spans="1:1" ht="13" x14ac:dyDescent="0.3">
      <c r="A377" s="3"/>
    </row>
    <row r="378" spans="1:1" ht="13" x14ac:dyDescent="0.3">
      <c r="A378" s="3"/>
    </row>
    <row r="379" spans="1:1" ht="13" x14ac:dyDescent="0.3">
      <c r="A379" s="3"/>
    </row>
    <row r="380" spans="1:1" ht="13" x14ac:dyDescent="0.3">
      <c r="A380" s="3"/>
    </row>
    <row r="381" spans="1:1" ht="13" x14ac:dyDescent="0.3">
      <c r="A381" s="3"/>
    </row>
    <row r="382" spans="1:1" ht="13" x14ac:dyDescent="0.3">
      <c r="A382" s="3"/>
    </row>
    <row r="383" spans="1:1" ht="13" x14ac:dyDescent="0.3">
      <c r="A383" s="3"/>
    </row>
    <row r="384" spans="1:1" ht="13" x14ac:dyDescent="0.3">
      <c r="A384" s="3"/>
    </row>
    <row r="385" spans="1:1" ht="13" x14ac:dyDescent="0.3">
      <c r="A385" s="3"/>
    </row>
    <row r="386" spans="1:1" ht="13" x14ac:dyDescent="0.3">
      <c r="A386" s="3"/>
    </row>
    <row r="387" spans="1:1" ht="13" x14ac:dyDescent="0.3">
      <c r="A387" s="3"/>
    </row>
    <row r="388" spans="1:1" ht="13" x14ac:dyDescent="0.3">
      <c r="A388" s="3"/>
    </row>
    <row r="389" spans="1:1" ht="13" x14ac:dyDescent="0.3">
      <c r="A389" s="3"/>
    </row>
    <row r="390" spans="1:1" ht="13" x14ac:dyDescent="0.3">
      <c r="A390" s="3"/>
    </row>
    <row r="391" spans="1:1" ht="13" x14ac:dyDescent="0.3">
      <c r="A391" s="3"/>
    </row>
    <row r="392" spans="1:1" ht="13" x14ac:dyDescent="0.3">
      <c r="A392" s="3"/>
    </row>
    <row r="393" spans="1:1" ht="13" x14ac:dyDescent="0.3">
      <c r="A393" s="3"/>
    </row>
    <row r="394" spans="1:1" ht="13" x14ac:dyDescent="0.3">
      <c r="A394" s="3"/>
    </row>
    <row r="395" spans="1:1" ht="13" x14ac:dyDescent="0.3">
      <c r="A395" s="3"/>
    </row>
    <row r="396" spans="1:1" ht="13" x14ac:dyDescent="0.3">
      <c r="A396" s="3"/>
    </row>
    <row r="397" spans="1:1" ht="13" x14ac:dyDescent="0.3">
      <c r="A397" s="3"/>
    </row>
    <row r="398" spans="1:1" ht="13" x14ac:dyDescent="0.3">
      <c r="A398" s="3"/>
    </row>
    <row r="399" spans="1:1" ht="13" x14ac:dyDescent="0.3">
      <c r="A399" s="3"/>
    </row>
    <row r="400" spans="1:1" ht="13" x14ac:dyDescent="0.3">
      <c r="A400" s="3"/>
    </row>
    <row r="401" spans="1:1" ht="13" x14ac:dyDescent="0.3">
      <c r="A401" s="3"/>
    </row>
    <row r="402" spans="1:1" ht="13" x14ac:dyDescent="0.3">
      <c r="A402" s="3"/>
    </row>
    <row r="403" spans="1:1" ht="13" x14ac:dyDescent="0.3">
      <c r="A403" s="3"/>
    </row>
    <row r="404" spans="1:1" ht="13" x14ac:dyDescent="0.3">
      <c r="A404" s="3"/>
    </row>
    <row r="405" spans="1:1" ht="13" x14ac:dyDescent="0.3">
      <c r="A405" s="3"/>
    </row>
    <row r="406" spans="1:1" ht="13" x14ac:dyDescent="0.3">
      <c r="A406" s="3"/>
    </row>
    <row r="407" spans="1:1" ht="13" x14ac:dyDescent="0.3">
      <c r="A407" s="3"/>
    </row>
    <row r="408" spans="1:1" ht="13" x14ac:dyDescent="0.3">
      <c r="A408" s="3"/>
    </row>
    <row r="409" spans="1:1" ht="13" x14ac:dyDescent="0.3">
      <c r="A409" s="3"/>
    </row>
    <row r="410" spans="1:1" ht="13" x14ac:dyDescent="0.3">
      <c r="A410" s="3"/>
    </row>
    <row r="411" spans="1:1" ht="13" x14ac:dyDescent="0.3">
      <c r="A411" s="3"/>
    </row>
    <row r="412" spans="1:1" ht="13" x14ac:dyDescent="0.3">
      <c r="A412" s="3"/>
    </row>
    <row r="413" spans="1:1" ht="13" x14ac:dyDescent="0.3">
      <c r="A413" s="3"/>
    </row>
    <row r="414" spans="1:1" ht="13" x14ac:dyDescent="0.3">
      <c r="A414" s="3"/>
    </row>
    <row r="415" spans="1:1" ht="13" x14ac:dyDescent="0.3">
      <c r="A415" s="3"/>
    </row>
    <row r="416" spans="1:1" ht="13" x14ac:dyDescent="0.3">
      <c r="A416" s="3"/>
    </row>
    <row r="417" spans="1:1" ht="13" x14ac:dyDescent="0.3">
      <c r="A417" s="3"/>
    </row>
    <row r="418" spans="1:1" ht="13" x14ac:dyDescent="0.3">
      <c r="A418" s="3"/>
    </row>
    <row r="419" spans="1:1" ht="13" x14ac:dyDescent="0.3">
      <c r="A419" s="3"/>
    </row>
    <row r="420" spans="1:1" ht="13" x14ac:dyDescent="0.3">
      <c r="A420" s="3"/>
    </row>
    <row r="421" spans="1:1" ht="13" x14ac:dyDescent="0.3">
      <c r="A421" s="3"/>
    </row>
    <row r="422" spans="1:1" ht="13" x14ac:dyDescent="0.3">
      <c r="A422" s="3"/>
    </row>
    <row r="423" spans="1:1" ht="13" x14ac:dyDescent="0.3">
      <c r="A423" s="3"/>
    </row>
    <row r="424" spans="1:1" ht="13" x14ac:dyDescent="0.3">
      <c r="A424" s="3"/>
    </row>
    <row r="425" spans="1:1" ht="13" x14ac:dyDescent="0.3">
      <c r="A425" s="3"/>
    </row>
    <row r="426" spans="1:1" ht="13" x14ac:dyDescent="0.3">
      <c r="A426" s="3"/>
    </row>
    <row r="427" spans="1:1" ht="13" x14ac:dyDescent="0.3">
      <c r="A427" s="3"/>
    </row>
    <row r="428" spans="1:1" ht="13" x14ac:dyDescent="0.3">
      <c r="A428" s="3"/>
    </row>
    <row r="429" spans="1:1" ht="13" x14ac:dyDescent="0.3">
      <c r="A429" s="3"/>
    </row>
    <row r="430" spans="1:1" ht="13" x14ac:dyDescent="0.3">
      <c r="A430" s="3"/>
    </row>
    <row r="431" spans="1:1" ht="13" x14ac:dyDescent="0.3">
      <c r="A431" s="3"/>
    </row>
    <row r="432" spans="1:1" ht="13" x14ac:dyDescent="0.3">
      <c r="A432" s="3"/>
    </row>
    <row r="433" spans="1:1" ht="13" x14ac:dyDescent="0.3">
      <c r="A433" s="3"/>
    </row>
    <row r="434" spans="1:1" ht="13" x14ac:dyDescent="0.3">
      <c r="A434" s="3"/>
    </row>
    <row r="435" spans="1:1" ht="13" x14ac:dyDescent="0.3">
      <c r="A435" s="3"/>
    </row>
    <row r="436" spans="1:1" ht="13" x14ac:dyDescent="0.3">
      <c r="A436" s="3"/>
    </row>
    <row r="437" spans="1:1" ht="13" x14ac:dyDescent="0.3">
      <c r="A437" s="3"/>
    </row>
    <row r="438" spans="1:1" ht="13" x14ac:dyDescent="0.3">
      <c r="A438" s="3"/>
    </row>
    <row r="439" spans="1:1" ht="13" x14ac:dyDescent="0.3">
      <c r="A439" s="3"/>
    </row>
    <row r="440" spans="1:1" ht="13" x14ac:dyDescent="0.3">
      <c r="A440" s="3"/>
    </row>
    <row r="441" spans="1:1" ht="13" x14ac:dyDescent="0.3">
      <c r="A441" s="3"/>
    </row>
    <row r="442" spans="1:1" ht="13" x14ac:dyDescent="0.3">
      <c r="A442" s="3"/>
    </row>
    <row r="443" spans="1:1" ht="13" x14ac:dyDescent="0.3">
      <c r="A443" s="3"/>
    </row>
    <row r="444" spans="1:1" ht="13" x14ac:dyDescent="0.3">
      <c r="A444" s="3"/>
    </row>
    <row r="445" spans="1:1" ht="13" x14ac:dyDescent="0.3">
      <c r="A445" s="3"/>
    </row>
    <row r="446" spans="1:1" ht="13" x14ac:dyDescent="0.3">
      <c r="A446" s="3"/>
    </row>
    <row r="447" spans="1:1" ht="13" x14ac:dyDescent="0.3">
      <c r="A447" s="3"/>
    </row>
    <row r="448" spans="1:1" ht="13" x14ac:dyDescent="0.3">
      <c r="A448" s="3"/>
    </row>
    <row r="449" spans="1:1" ht="13" x14ac:dyDescent="0.3">
      <c r="A449" s="3"/>
    </row>
    <row r="450" spans="1:1" ht="13" x14ac:dyDescent="0.3">
      <c r="A450" s="3"/>
    </row>
    <row r="451" spans="1:1" ht="13" x14ac:dyDescent="0.3">
      <c r="A451" s="3"/>
    </row>
    <row r="452" spans="1:1" ht="13" x14ac:dyDescent="0.3">
      <c r="A452" s="3"/>
    </row>
    <row r="453" spans="1:1" ht="13" x14ac:dyDescent="0.3">
      <c r="A453" s="3"/>
    </row>
    <row r="454" spans="1:1" ht="13" x14ac:dyDescent="0.3">
      <c r="A454" s="3"/>
    </row>
    <row r="455" spans="1:1" ht="13" x14ac:dyDescent="0.3">
      <c r="A455" s="3"/>
    </row>
    <row r="456" spans="1:1" ht="13" x14ac:dyDescent="0.3">
      <c r="A456" s="3"/>
    </row>
    <row r="457" spans="1:1" ht="13" x14ac:dyDescent="0.3">
      <c r="A457" s="3"/>
    </row>
    <row r="458" spans="1:1" ht="13" x14ac:dyDescent="0.3">
      <c r="A458" s="3"/>
    </row>
    <row r="459" spans="1:1" ht="13" x14ac:dyDescent="0.3">
      <c r="A459" s="3"/>
    </row>
    <row r="460" spans="1:1" ht="13" x14ac:dyDescent="0.3">
      <c r="A460" s="3"/>
    </row>
    <row r="461" spans="1:1" ht="13" x14ac:dyDescent="0.3">
      <c r="A461" s="3"/>
    </row>
    <row r="462" spans="1:1" ht="13" x14ac:dyDescent="0.3">
      <c r="A462" s="3"/>
    </row>
    <row r="463" spans="1:1" ht="13" x14ac:dyDescent="0.3">
      <c r="A463" s="3"/>
    </row>
    <row r="464" spans="1:1" ht="13" x14ac:dyDescent="0.3">
      <c r="A464" s="3"/>
    </row>
    <row r="465" spans="1:1" ht="13" x14ac:dyDescent="0.3">
      <c r="A465" s="3"/>
    </row>
    <row r="466" spans="1:1" ht="13" x14ac:dyDescent="0.3">
      <c r="A466" s="3"/>
    </row>
    <row r="467" spans="1:1" ht="13" x14ac:dyDescent="0.3">
      <c r="A467" s="3"/>
    </row>
    <row r="468" spans="1:1" ht="13" x14ac:dyDescent="0.3">
      <c r="A468" s="3"/>
    </row>
    <row r="469" spans="1:1" ht="13" x14ac:dyDescent="0.3">
      <c r="A469" s="3"/>
    </row>
    <row r="470" spans="1:1" ht="13" x14ac:dyDescent="0.3">
      <c r="A470" s="3"/>
    </row>
    <row r="471" spans="1:1" ht="13" x14ac:dyDescent="0.3">
      <c r="A471" s="3"/>
    </row>
    <row r="472" spans="1:1" ht="13" x14ac:dyDescent="0.3">
      <c r="A472" s="3"/>
    </row>
    <row r="473" spans="1:1" ht="13" x14ac:dyDescent="0.3">
      <c r="A473" s="3"/>
    </row>
    <row r="474" spans="1:1" ht="13" x14ac:dyDescent="0.3">
      <c r="A474" s="3"/>
    </row>
    <row r="475" spans="1:1" ht="13" x14ac:dyDescent="0.3">
      <c r="A475" s="3"/>
    </row>
    <row r="476" spans="1:1" ht="13" x14ac:dyDescent="0.3">
      <c r="A476" s="3"/>
    </row>
    <row r="477" spans="1:1" ht="13" x14ac:dyDescent="0.3">
      <c r="A477" s="3"/>
    </row>
    <row r="478" spans="1:1" ht="13" x14ac:dyDescent="0.3">
      <c r="A478" s="3"/>
    </row>
    <row r="479" spans="1:1" ht="13" x14ac:dyDescent="0.3">
      <c r="A479" s="3"/>
    </row>
    <row r="480" spans="1:1" ht="13" x14ac:dyDescent="0.3">
      <c r="A480" s="3"/>
    </row>
    <row r="481" spans="1:1" ht="13" x14ac:dyDescent="0.3">
      <c r="A481" s="3"/>
    </row>
    <row r="482" spans="1:1" ht="13" x14ac:dyDescent="0.3">
      <c r="A482" s="3"/>
    </row>
    <row r="483" spans="1:1" ht="13" x14ac:dyDescent="0.3">
      <c r="A483" s="3"/>
    </row>
    <row r="484" spans="1:1" ht="13" x14ac:dyDescent="0.3">
      <c r="A484" s="3"/>
    </row>
    <row r="485" spans="1:1" ht="13" x14ac:dyDescent="0.3">
      <c r="A485" s="3"/>
    </row>
    <row r="486" spans="1:1" ht="13" x14ac:dyDescent="0.3">
      <c r="A486" s="3"/>
    </row>
    <row r="487" spans="1:1" ht="13" x14ac:dyDescent="0.3">
      <c r="A487" s="3"/>
    </row>
    <row r="488" spans="1:1" ht="13" x14ac:dyDescent="0.3">
      <c r="A488" s="3"/>
    </row>
    <row r="489" spans="1:1" ht="13" x14ac:dyDescent="0.3">
      <c r="A489" s="3"/>
    </row>
    <row r="490" spans="1:1" ht="13" x14ac:dyDescent="0.3">
      <c r="A490" s="3"/>
    </row>
    <row r="491" spans="1:1" ht="13" x14ac:dyDescent="0.3">
      <c r="A491" s="3"/>
    </row>
    <row r="492" spans="1:1" ht="13" x14ac:dyDescent="0.3">
      <c r="A492" s="3"/>
    </row>
    <row r="493" spans="1:1" ht="13" x14ac:dyDescent="0.3">
      <c r="A493" s="3"/>
    </row>
    <row r="494" spans="1:1" ht="13" x14ac:dyDescent="0.3">
      <c r="A494" s="3"/>
    </row>
    <row r="495" spans="1:1" ht="13" x14ac:dyDescent="0.3">
      <c r="A495" s="3"/>
    </row>
    <row r="496" spans="1:1" ht="13" x14ac:dyDescent="0.3">
      <c r="A496" s="3"/>
    </row>
    <row r="497" spans="1:1" ht="13" x14ac:dyDescent="0.3">
      <c r="A497" s="3"/>
    </row>
    <row r="498" spans="1:1" ht="13" x14ac:dyDescent="0.3">
      <c r="A498" s="3"/>
    </row>
    <row r="499" spans="1:1" ht="13" x14ac:dyDescent="0.3">
      <c r="A499" s="3"/>
    </row>
    <row r="500" spans="1:1" ht="13" x14ac:dyDescent="0.3">
      <c r="A500" s="3"/>
    </row>
    <row r="501" spans="1:1" ht="13" x14ac:dyDescent="0.3">
      <c r="A501" s="3"/>
    </row>
    <row r="502" spans="1:1" ht="13" x14ac:dyDescent="0.3">
      <c r="A502" s="3"/>
    </row>
    <row r="503" spans="1:1" ht="13" x14ac:dyDescent="0.3">
      <c r="A503" s="3"/>
    </row>
    <row r="504" spans="1:1" ht="13" x14ac:dyDescent="0.3">
      <c r="A504" s="3"/>
    </row>
    <row r="505" spans="1:1" ht="13" x14ac:dyDescent="0.3">
      <c r="A505" s="3"/>
    </row>
    <row r="506" spans="1:1" ht="13" x14ac:dyDescent="0.3">
      <c r="A506" s="3"/>
    </row>
    <row r="507" spans="1:1" ht="13" x14ac:dyDescent="0.3">
      <c r="A507" s="3"/>
    </row>
    <row r="508" spans="1:1" ht="13" x14ac:dyDescent="0.3">
      <c r="A508" s="3"/>
    </row>
    <row r="509" spans="1:1" ht="13" x14ac:dyDescent="0.3">
      <c r="A509" s="3"/>
    </row>
    <row r="510" spans="1:1" ht="13" x14ac:dyDescent="0.3">
      <c r="A510" s="3"/>
    </row>
    <row r="511" spans="1:1" ht="13" x14ac:dyDescent="0.3">
      <c r="A511" s="3"/>
    </row>
    <row r="512" spans="1:1" ht="13" x14ac:dyDescent="0.3">
      <c r="A512" s="3"/>
    </row>
    <row r="513" spans="1:1" ht="13" x14ac:dyDescent="0.3">
      <c r="A513" s="3"/>
    </row>
    <row r="514" spans="1:1" ht="13" x14ac:dyDescent="0.3">
      <c r="A514" s="3"/>
    </row>
    <row r="515" spans="1:1" ht="13" x14ac:dyDescent="0.3">
      <c r="A515" s="3"/>
    </row>
    <row r="516" spans="1:1" ht="13" x14ac:dyDescent="0.3">
      <c r="A516" s="3"/>
    </row>
    <row r="517" spans="1:1" ht="13" x14ac:dyDescent="0.3">
      <c r="A517" s="3"/>
    </row>
    <row r="518" spans="1:1" ht="13" x14ac:dyDescent="0.3">
      <c r="A518" s="3"/>
    </row>
    <row r="519" spans="1:1" ht="13" x14ac:dyDescent="0.3">
      <c r="A519" s="3"/>
    </row>
    <row r="520" spans="1:1" ht="13" x14ac:dyDescent="0.3">
      <c r="A520" s="3"/>
    </row>
    <row r="521" spans="1:1" ht="13" x14ac:dyDescent="0.3">
      <c r="A521" s="3"/>
    </row>
    <row r="522" spans="1:1" ht="13" x14ac:dyDescent="0.3">
      <c r="A522" s="3"/>
    </row>
    <row r="523" spans="1:1" ht="13" x14ac:dyDescent="0.3">
      <c r="A523" s="3"/>
    </row>
    <row r="524" spans="1:1" ht="13" x14ac:dyDescent="0.3">
      <c r="A524" s="3"/>
    </row>
    <row r="525" spans="1:1" ht="13" x14ac:dyDescent="0.3">
      <c r="A525" s="3"/>
    </row>
    <row r="526" spans="1:1" ht="13" x14ac:dyDescent="0.3">
      <c r="A526" s="3"/>
    </row>
    <row r="527" spans="1:1" ht="13" x14ac:dyDescent="0.3">
      <c r="A527" s="3"/>
    </row>
    <row r="528" spans="1:1" ht="13" x14ac:dyDescent="0.3">
      <c r="A528" s="3"/>
    </row>
    <row r="529" spans="1:1" ht="13" x14ac:dyDescent="0.3">
      <c r="A529" s="3"/>
    </row>
    <row r="530" spans="1:1" ht="13" x14ac:dyDescent="0.3">
      <c r="A530" s="3"/>
    </row>
    <row r="531" spans="1:1" ht="13" x14ac:dyDescent="0.3">
      <c r="A531" s="3"/>
    </row>
    <row r="532" spans="1:1" ht="13" x14ac:dyDescent="0.3">
      <c r="A532" s="3"/>
    </row>
    <row r="533" spans="1:1" ht="13" x14ac:dyDescent="0.3">
      <c r="A533" s="3"/>
    </row>
    <row r="534" spans="1:1" ht="13" x14ac:dyDescent="0.3">
      <c r="A534" s="3"/>
    </row>
    <row r="535" spans="1:1" ht="13" x14ac:dyDescent="0.3">
      <c r="A535" s="3"/>
    </row>
    <row r="536" spans="1:1" ht="13" x14ac:dyDescent="0.3">
      <c r="A536" s="3"/>
    </row>
    <row r="537" spans="1:1" ht="13" x14ac:dyDescent="0.3">
      <c r="A537" s="3"/>
    </row>
    <row r="538" spans="1:1" ht="13" x14ac:dyDescent="0.3">
      <c r="A538" s="3"/>
    </row>
    <row r="539" spans="1:1" ht="13" x14ac:dyDescent="0.3">
      <c r="A539" s="3"/>
    </row>
    <row r="540" spans="1:1" ht="13" x14ac:dyDescent="0.3">
      <c r="A540" s="3"/>
    </row>
    <row r="541" spans="1:1" ht="13" x14ac:dyDescent="0.3">
      <c r="A541" s="3"/>
    </row>
    <row r="542" spans="1:1" ht="13" x14ac:dyDescent="0.3">
      <c r="A542" s="3"/>
    </row>
    <row r="543" spans="1:1" ht="13" x14ac:dyDescent="0.3">
      <c r="A543" s="3"/>
    </row>
    <row r="544" spans="1:1" ht="13" x14ac:dyDescent="0.3">
      <c r="A544" s="3"/>
    </row>
    <row r="545" spans="1:1" ht="13" x14ac:dyDescent="0.3">
      <c r="A545" s="3"/>
    </row>
    <row r="546" spans="1:1" ht="13" x14ac:dyDescent="0.3">
      <c r="A546" s="3"/>
    </row>
    <row r="547" spans="1:1" ht="13" x14ac:dyDescent="0.3">
      <c r="A547" s="3"/>
    </row>
    <row r="548" spans="1:1" ht="13" x14ac:dyDescent="0.3">
      <c r="A548" s="3"/>
    </row>
    <row r="549" spans="1:1" ht="13" x14ac:dyDescent="0.3">
      <c r="A549" s="3"/>
    </row>
    <row r="550" spans="1:1" ht="13" x14ac:dyDescent="0.3">
      <c r="A550" s="3"/>
    </row>
    <row r="551" spans="1:1" ht="13" x14ac:dyDescent="0.3">
      <c r="A551" s="3"/>
    </row>
    <row r="552" spans="1:1" ht="13" x14ac:dyDescent="0.3">
      <c r="A552" s="3"/>
    </row>
    <row r="553" spans="1:1" ht="13" x14ac:dyDescent="0.3">
      <c r="A553" s="3"/>
    </row>
    <row r="554" spans="1:1" ht="13" x14ac:dyDescent="0.3">
      <c r="A554" s="3"/>
    </row>
    <row r="555" spans="1:1" ht="13" x14ac:dyDescent="0.3">
      <c r="A555" s="3"/>
    </row>
    <row r="556" spans="1:1" ht="13" x14ac:dyDescent="0.3">
      <c r="A556" s="3"/>
    </row>
    <row r="557" spans="1:1" ht="13" x14ac:dyDescent="0.3">
      <c r="A557" s="3"/>
    </row>
    <row r="558" spans="1:1" ht="13" x14ac:dyDescent="0.3">
      <c r="A558" s="3"/>
    </row>
    <row r="559" spans="1:1" ht="13" x14ac:dyDescent="0.3">
      <c r="A559" s="3"/>
    </row>
    <row r="560" spans="1:1" ht="13" x14ac:dyDescent="0.3">
      <c r="A560" s="3"/>
    </row>
    <row r="561" spans="1:1" ht="13" x14ac:dyDescent="0.3">
      <c r="A561" s="3"/>
    </row>
    <row r="562" spans="1:1" ht="13" x14ac:dyDescent="0.3">
      <c r="A562" s="3"/>
    </row>
    <row r="563" spans="1:1" ht="13" x14ac:dyDescent="0.3">
      <c r="A563" s="3"/>
    </row>
    <row r="564" spans="1:1" ht="13" x14ac:dyDescent="0.3">
      <c r="A564" s="3"/>
    </row>
    <row r="565" spans="1:1" ht="13" x14ac:dyDescent="0.3">
      <c r="A565" s="3"/>
    </row>
    <row r="566" spans="1:1" ht="13" x14ac:dyDescent="0.3">
      <c r="A566" s="3"/>
    </row>
    <row r="567" spans="1:1" ht="13" x14ac:dyDescent="0.3">
      <c r="A567" s="3"/>
    </row>
    <row r="568" spans="1:1" ht="13" x14ac:dyDescent="0.3">
      <c r="A568" s="3"/>
    </row>
    <row r="569" spans="1:1" ht="13" x14ac:dyDescent="0.3">
      <c r="A569" s="3"/>
    </row>
    <row r="570" spans="1:1" ht="13" x14ac:dyDescent="0.3">
      <c r="A570" s="3"/>
    </row>
    <row r="571" spans="1:1" ht="13" x14ac:dyDescent="0.3">
      <c r="A571" s="3"/>
    </row>
    <row r="572" spans="1:1" ht="13" x14ac:dyDescent="0.3">
      <c r="A572" s="3"/>
    </row>
    <row r="573" spans="1:1" ht="13" x14ac:dyDescent="0.3">
      <c r="A573" s="3"/>
    </row>
    <row r="574" spans="1:1" ht="13" x14ac:dyDescent="0.3">
      <c r="A574" s="3"/>
    </row>
    <row r="575" spans="1:1" ht="13" x14ac:dyDescent="0.3">
      <c r="A575" s="3"/>
    </row>
    <row r="576" spans="1:1" ht="13" x14ac:dyDescent="0.3">
      <c r="A576" s="3"/>
    </row>
    <row r="577" spans="1:1" ht="13" x14ac:dyDescent="0.3">
      <c r="A577" s="3"/>
    </row>
    <row r="578" spans="1:1" ht="13" x14ac:dyDescent="0.3">
      <c r="A578" s="3"/>
    </row>
    <row r="579" spans="1:1" ht="13" x14ac:dyDescent="0.3">
      <c r="A579" s="3"/>
    </row>
    <row r="580" spans="1:1" ht="13" x14ac:dyDescent="0.3">
      <c r="A580" s="3"/>
    </row>
    <row r="581" spans="1:1" ht="13" x14ac:dyDescent="0.3">
      <c r="A581" s="3"/>
    </row>
    <row r="582" spans="1:1" ht="13" x14ac:dyDescent="0.3">
      <c r="A582" s="3"/>
    </row>
    <row r="583" spans="1:1" ht="13" x14ac:dyDescent="0.3">
      <c r="A583" s="3"/>
    </row>
    <row r="584" spans="1:1" ht="13" x14ac:dyDescent="0.3">
      <c r="A584" s="3"/>
    </row>
    <row r="585" spans="1:1" ht="13" x14ac:dyDescent="0.3">
      <c r="A585" s="3"/>
    </row>
    <row r="586" spans="1:1" ht="13" x14ac:dyDescent="0.3">
      <c r="A586" s="3"/>
    </row>
    <row r="587" spans="1:1" ht="13" x14ac:dyDescent="0.3">
      <c r="A587" s="3"/>
    </row>
    <row r="588" spans="1:1" ht="13" x14ac:dyDescent="0.3">
      <c r="A588" s="3"/>
    </row>
    <row r="589" spans="1:1" ht="13" x14ac:dyDescent="0.3">
      <c r="A589" s="3"/>
    </row>
    <row r="590" spans="1:1" ht="13" x14ac:dyDescent="0.3">
      <c r="A590" s="3"/>
    </row>
    <row r="591" spans="1:1" ht="13" x14ac:dyDescent="0.3">
      <c r="A591" s="3"/>
    </row>
    <row r="592" spans="1:1" ht="13" x14ac:dyDescent="0.3">
      <c r="A592" s="3"/>
    </row>
    <row r="593" spans="1:1" ht="13" x14ac:dyDescent="0.3">
      <c r="A593" s="3"/>
    </row>
    <row r="594" spans="1:1" ht="13" x14ac:dyDescent="0.3">
      <c r="A594" s="3"/>
    </row>
    <row r="595" spans="1:1" ht="13" x14ac:dyDescent="0.3">
      <c r="A595" s="3"/>
    </row>
    <row r="596" spans="1:1" ht="13" x14ac:dyDescent="0.3">
      <c r="A596" s="3"/>
    </row>
    <row r="597" spans="1:1" ht="13" x14ac:dyDescent="0.3">
      <c r="A597" s="3"/>
    </row>
    <row r="598" spans="1:1" ht="13" x14ac:dyDescent="0.3">
      <c r="A598" s="3"/>
    </row>
    <row r="599" spans="1:1" ht="13" x14ac:dyDescent="0.3">
      <c r="A599" s="3"/>
    </row>
    <row r="600" spans="1:1" ht="13" x14ac:dyDescent="0.3">
      <c r="A600" s="3"/>
    </row>
    <row r="601" spans="1:1" ht="13" x14ac:dyDescent="0.3">
      <c r="A601" s="3"/>
    </row>
    <row r="602" spans="1:1" ht="13" x14ac:dyDescent="0.3">
      <c r="A602" s="3"/>
    </row>
    <row r="603" spans="1:1" ht="13" x14ac:dyDescent="0.3">
      <c r="A603" s="3"/>
    </row>
    <row r="604" spans="1:1" ht="13" x14ac:dyDescent="0.3">
      <c r="A604" s="3"/>
    </row>
    <row r="605" spans="1:1" ht="13" x14ac:dyDescent="0.3">
      <c r="A605" s="3"/>
    </row>
    <row r="606" spans="1:1" ht="13" x14ac:dyDescent="0.3">
      <c r="A606" s="3"/>
    </row>
    <row r="607" spans="1:1" ht="13" x14ac:dyDescent="0.3">
      <c r="A607" s="3"/>
    </row>
    <row r="608" spans="1:1" ht="13" x14ac:dyDescent="0.3">
      <c r="A608" s="3"/>
    </row>
    <row r="609" spans="1:1" ht="13" x14ac:dyDescent="0.3">
      <c r="A609" s="3"/>
    </row>
    <row r="610" spans="1:1" ht="13" x14ac:dyDescent="0.3">
      <c r="A610" s="3"/>
    </row>
    <row r="611" spans="1:1" ht="13" x14ac:dyDescent="0.3">
      <c r="A611" s="3"/>
    </row>
    <row r="612" spans="1:1" ht="13" x14ac:dyDescent="0.3">
      <c r="A612" s="3"/>
    </row>
    <row r="613" spans="1:1" ht="13" x14ac:dyDescent="0.3">
      <c r="A613" s="3"/>
    </row>
    <row r="614" spans="1:1" ht="13" x14ac:dyDescent="0.3">
      <c r="A614" s="3"/>
    </row>
    <row r="615" spans="1:1" ht="13" x14ac:dyDescent="0.3">
      <c r="A615" s="3"/>
    </row>
    <row r="616" spans="1:1" ht="13" x14ac:dyDescent="0.3">
      <c r="A616" s="3"/>
    </row>
    <row r="617" spans="1:1" ht="13" x14ac:dyDescent="0.3">
      <c r="A617" s="3"/>
    </row>
    <row r="618" spans="1:1" ht="13" x14ac:dyDescent="0.3">
      <c r="A618" s="3"/>
    </row>
    <row r="619" spans="1:1" ht="13" x14ac:dyDescent="0.3">
      <c r="A619" s="3"/>
    </row>
    <row r="620" spans="1:1" ht="13" x14ac:dyDescent="0.3">
      <c r="A620" s="3"/>
    </row>
    <row r="621" spans="1:1" ht="13" x14ac:dyDescent="0.3">
      <c r="A621" s="3"/>
    </row>
    <row r="622" spans="1:1" ht="13" x14ac:dyDescent="0.3">
      <c r="A622" s="3"/>
    </row>
    <row r="623" spans="1:1" ht="13" x14ac:dyDescent="0.3">
      <c r="A623" s="3"/>
    </row>
    <row r="624" spans="1:1" ht="13" x14ac:dyDescent="0.3">
      <c r="A624" s="3"/>
    </row>
    <row r="625" spans="1:1" ht="13" x14ac:dyDescent="0.3">
      <c r="A625" s="3"/>
    </row>
    <row r="626" spans="1:1" ht="13" x14ac:dyDescent="0.3">
      <c r="A626" s="3"/>
    </row>
    <row r="627" spans="1:1" ht="13" x14ac:dyDescent="0.3">
      <c r="A627" s="3"/>
    </row>
    <row r="628" spans="1:1" ht="13" x14ac:dyDescent="0.3">
      <c r="A628" s="3"/>
    </row>
    <row r="629" spans="1:1" ht="13" x14ac:dyDescent="0.3">
      <c r="A629" s="3"/>
    </row>
    <row r="630" spans="1:1" ht="13" x14ac:dyDescent="0.3">
      <c r="A630" s="3"/>
    </row>
    <row r="631" spans="1:1" ht="13" x14ac:dyDescent="0.3">
      <c r="A631" s="3"/>
    </row>
    <row r="632" spans="1:1" ht="13" x14ac:dyDescent="0.3">
      <c r="A632" s="3"/>
    </row>
    <row r="633" spans="1:1" ht="13" x14ac:dyDescent="0.3">
      <c r="A633" s="3"/>
    </row>
    <row r="634" spans="1:1" ht="13" x14ac:dyDescent="0.3">
      <c r="A634" s="3"/>
    </row>
    <row r="635" spans="1:1" ht="13" x14ac:dyDescent="0.3">
      <c r="A635" s="3"/>
    </row>
    <row r="636" spans="1:1" ht="13" x14ac:dyDescent="0.3">
      <c r="A636" s="3"/>
    </row>
    <row r="637" spans="1:1" ht="13" x14ac:dyDescent="0.3">
      <c r="A637" s="3"/>
    </row>
    <row r="638" spans="1:1" ht="13" x14ac:dyDescent="0.3">
      <c r="A638" s="3"/>
    </row>
    <row r="639" spans="1:1" ht="13" x14ac:dyDescent="0.3">
      <c r="A639" s="3"/>
    </row>
    <row r="640" spans="1:1" ht="13" x14ac:dyDescent="0.3">
      <c r="A640" s="3"/>
    </row>
    <row r="641" spans="1:1" ht="13" x14ac:dyDescent="0.3">
      <c r="A641" s="3"/>
    </row>
    <row r="642" spans="1:1" ht="13" x14ac:dyDescent="0.3">
      <c r="A642" s="3"/>
    </row>
    <row r="643" spans="1:1" ht="13" x14ac:dyDescent="0.3">
      <c r="A643" s="3"/>
    </row>
    <row r="644" spans="1:1" ht="13" x14ac:dyDescent="0.3">
      <c r="A644" s="3"/>
    </row>
    <row r="645" spans="1:1" ht="13" x14ac:dyDescent="0.3">
      <c r="A645" s="3"/>
    </row>
    <row r="646" spans="1:1" ht="13" x14ac:dyDescent="0.3">
      <c r="A646" s="3"/>
    </row>
    <row r="647" spans="1:1" ht="13" x14ac:dyDescent="0.3">
      <c r="A647" s="3"/>
    </row>
    <row r="648" spans="1:1" ht="13" x14ac:dyDescent="0.3">
      <c r="A648" s="3"/>
    </row>
    <row r="649" spans="1:1" ht="13" x14ac:dyDescent="0.3">
      <c r="A649" s="3"/>
    </row>
    <row r="650" spans="1:1" ht="13" x14ac:dyDescent="0.3">
      <c r="A650" s="3"/>
    </row>
    <row r="651" spans="1:1" ht="13" x14ac:dyDescent="0.3">
      <c r="A651" s="3"/>
    </row>
    <row r="652" spans="1:1" ht="13" x14ac:dyDescent="0.3">
      <c r="A652" s="3"/>
    </row>
    <row r="653" spans="1:1" ht="13" x14ac:dyDescent="0.3">
      <c r="A653" s="3"/>
    </row>
    <row r="654" spans="1:1" ht="13" x14ac:dyDescent="0.3">
      <c r="A654" s="3"/>
    </row>
    <row r="655" spans="1:1" ht="13" x14ac:dyDescent="0.3">
      <c r="A655" s="3"/>
    </row>
    <row r="656" spans="1:1" ht="13" x14ac:dyDescent="0.3">
      <c r="A656" s="3"/>
    </row>
    <row r="657" spans="1:1" ht="13" x14ac:dyDescent="0.3">
      <c r="A657" s="3"/>
    </row>
    <row r="658" spans="1:1" ht="13" x14ac:dyDescent="0.3">
      <c r="A658" s="3"/>
    </row>
    <row r="659" spans="1:1" ht="13" x14ac:dyDescent="0.3">
      <c r="A659" s="3"/>
    </row>
    <row r="660" spans="1:1" ht="13" x14ac:dyDescent="0.3">
      <c r="A660" s="3"/>
    </row>
    <row r="661" spans="1:1" ht="13" x14ac:dyDescent="0.3">
      <c r="A661" s="3"/>
    </row>
    <row r="662" spans="1:1" ht="13" x14ac:dyDescent="0.3">
      <c r="A662" s="3"/>
    </row>
    <row r="663" spans="1:1" ht="13" x14ac:dyDescent="0.3">
      <c r="A663" s="3"/>
    </row>
    <row r="664" spans="1:1" ht="13" x14ac:dyDescent="0.3">
      <c r="A664" s="3"/>
    </row>
    <row r="665" spans="1:1" ht="13" x14ac:dyDescent="0.3">
      <c r="A665" s="3"/>
    </row>
    <row r="666" spans="1:1" ht="13" x14ac:dyDescent="0.3">
      <c r="A666" s="3"/>
    </row>
    <row r="667" spans="1:1" ht="13" x14ac:dyDescent="0.3">
      <c r="A667" s="3"/>
    </row>
    <row r="668" spans="1:1" ht="13" x14ac:dyDescent="0.3">
      <c r="A668" s="3"/>
    </row>
    <row r="669" spans="1:1" ht="13" x14ac:dyDescent="0.3">
      <c r="A669" s="3"/>
    </row>
    <row r="670" spans="1:1" ht="13" x14ac:dyDescent="0.3">
      <c r="A670" s="3"/>
    </row>
    <row r="671" spans="1:1" ht="13" x14ac:dyDescent="0.3">
      <c r="A671" s="3"/>
    </row>
    <row r="672" spans="1:1" ht="13" x14ac:dyDescent="0.3">
      <c r="A672" s="3"/>
    </row>
    <row r="673" spans="1:1" ht="13" x14ac:dyDescent="0.3">
      <c r="A673" s="3"/>
    </row>
    <row r="674" spans="1:1" ht="13" x14ac:dyDescent="0.3">
      <c r="A674" s="3"/>
    </row>
    <row r="675" spans="1:1" ht="13" x14ac:dyDescent="0.3">
      <c r="A675" s="3"/>
    </row>
    <row r="676" spans="1:1" ht="13" x14ac:dyDescent="0.3">
      <c r="A676" s="3"/>
    </row>
    <row r="677" spans="1:1" ht="13" x14ac:dyDescent="0.3">
      <c r="A677" s="3"/>
    </row>
    <row r="678" spans="1:1" ht="13" x14ac:dyDescent="0.3">
      <c r="A678" s="3"/>
    </row>
    <row r="679" spans="1:1" ht="13" x14ac:dyDescent="0.3">
      <c r="A679" s="3"/>
    </row>
    <row r="680" spans="1:1" ht="13" x14ac:dyDescent="0.3">
      <c r="A680" s="3"/>
    </row>
    <row r="681" spans="1:1" ht="13" x14ac:dyDescent="0.3">
      <c r="A681" s="3"/>
    </row>
    <row r="682" spans="1:1" ht="13" x14ac:dyDescent="0.3">
      <c r="A682" s="3"/>
    </row>
    <row r="683" spans="1:1" ht="13" x14ac:dyDescent="0.3">
      <c r="A683" s="3"/>
    </row>
    <row r="684" spans="1:1" ht="13" x14ac:dyDescent="0.3">
      <c r="A684" s="3"/>
    </row>
    <row r="685" spans="1:1" ht="13" x14ac:dyDescent="0.3">
      <c r="A685" s="3"/>
    </row>
    <row r="686" spans="1:1" ht="13" x14ac:dyDescent="0.3">
      <c r="A686" s="3"/>
    </row>
    <row r="687" spans="1:1" ht="13" x14ac:dyDescent="0.3">
      <c r="A687" s="3"/>
    </row>
    <row r="688" spans="1:1" ht="13" x14ac:dyDescent="0.3">
      <c r="A688" s="3"/>
    </row>
    <row r="689" spans="1:1" ht="13" x14ac:dyDescent="0.3">
      <c r="A689" s="3"/>
    </row>
    <row r="690" spans="1:1" ht="13" x14ac:dyDescent="0.3">
      <c r="A690" s="3"/>
    </row>
    <row r="691" spans="1:1" ht="13" x14ac:dyDescent="0.3">
      <c r="A691" s="3"/>
    </row>
    <row r="692" spans="1:1" ht="13" x14ac:dyDescent="0.3">
      <c r="A692" s="3"/>
    </row>
    <row r="693" spans="1:1" ht="13" x14ac:dyDescent="0.3">
      <c r="A693" s="3"/>
    </row>
    <row r="694" spans="1:1" ht="13" x14ac:dyDescent="0.3">
      <c r="A694" s="3"/>
    </row>
    <row r="695" spans="1:1" ht="13" x14ac:dyDescent="0.3">
      <c r="A695" s="3"/>
    </row>
    <row r="696" spans="1:1" ht="13" x14ac:dyDescent="0.3">
      <c r="A696" s="3"/>
    </row>
    <row r="697" spans="1:1" ht="13" x14ac:dyDescent="0.3">
      <c r="A697" s="3"/>
    </row>
    <row r="698" spans="1:1" ht="13" x14ac:dyDescent="0.3">
      <c r="A698" s="3"/>
    </row>
    <row r="699" spans="1:1" ht="13" x14ac:dyDescent="0.3">
      <c r="A699" s="3"/>
    </row>
    <row r="700" spans="1:1" ht="13" x14ac:dyDescent="0.3">
      <c r="A700" s="3"/>
    </row>
    <row r="701" spans="1:1" ht="13" x14ac:dyDescent="0.3">
      <c r="A701" s="3"/>
    </row>
    <row r="702" spans="1:1" ht="13" x14ac:dyDescent="0.3">
      <c r="A702" s="3"/>
    </row>
    <row r="703" spans="1:1" ht="13" x14ac:dyDescent="0.3">
      <c r="A703" s="3"/>
    </row>
    <row r="704" spans="1:1" ht="13" x14ac:dyDescent="0.3">
      <c r="A704" s="3"/>
    </row>
    <row r="705" spans="1:1" ht="13" x14ac:dyDescent="0.3">
      <c r="A705" s="3"/>
    </row>
    <row r="706" spans="1:1" ht="13" x14ac:dyDescent="0.3">
      <c r="A706" s="3"/>
    </row>
    <row r="707" spans="1:1" ht="13" x14ac:dyDescent="0.3">
      <c r="A707" s="3"/>
    </row>
    <row r="708" spans="1:1" ht="13" x14ac:dyDescent="0.3">
      <c r="A708" s="3"/>
    </row>
    <row r="709" spans="1:1" ht="13" x14ac:dyDescent="0.3">
      <c r="A709" s="3"/>
    </row>
    <row r="710" spans="1:1" ht="13" x14ac:dyDescent="0.3">
      <c r="A710" s="3"/>
    </row>
    <row r="711" spans="1:1" ht="13" x14ac:dyDescent="0.3">
      <c r="A711" s="3"/>
    </row>
    <row r="712" spans="1:1" ht="13" x14ac:dyDescent="0.3">
      <c r="A712" s="3"/>
    </row>
    <row r="713" spans="1:1" ht="13" x14ac:dyDescent="0.3">
      <c r="A713" s="3"/>
    </row>
    <row r="714" spans="1:1" ht="13" x14ac:dyDescent="0.3">
      <c r="A714" s="3"/>
    </row>
    <row r="715" spans="1:1" ht="13" x14ac:dyDescent="0.3">
      <c r="A715" s="3"/>
    </row>
    <row r="716" spans="1:1" ht="13" x14ac:dyDescent="0.3">
      <c r="A716" s="3"/>
    </row>
    <row r="717" spans="1:1" ht="13" x14ac:dyDescent="0.3">
      <c r="A717" s="3"/>
    </row>
    <row r="718" spans="1:1" ht="13" x14ac:dyDescent="0.3">
      <c r="A718" s="3"/>
    </row>
    <row r="719" spans="1:1" ht="13" x14ac:dyDescent="0.3">
      <c r="A719" s="3"/>
    </row>
    <row r="720" spans="1:1" ht="13" x14ac:dyDescent="0.3">
      <c r="A720" s="3"/>
    </row>
    <row r="721" spans="1:1" ht="13" x14ac:dyDescent="0.3">
      <c r="A721" s="3"/>
    </row>
    <row r="722" spans="1:1" ht="13" x14ac:dyDescent="0.3">
      <c r="A722" s="3"/>
    </row>
    <row r="723" spans="1:1" ht="13" x14ac:dyDescent="0.3">
      <c r="A723" s="3"/>
    </row>
    <row r="724" spans="1:1" ht="13" x14ac:dyDescent="0.3">
      <c r="A724" s="3"/>
    </row>
    <row r="725" spans="1:1" ht="13" x14ac:dyDescent="0.3">
      <c r="A725" s="3"/>
    </row>
    <row r="726" spans="1:1" ht="13" x14ac:dyDescent="0.3">
      <c r="A726" s="3"/>
    </row>
    <row r="727" spans="1:1" ht="13" x14ac:dyDescent="0.3">
      <c r="A727" s="3"/>
    </row>
    <row r="728" spans="1:1" ht="13" x14ac:dyDescent="0.3">
      <c r="A728" s="3"/>
    </row>
    <row r="729" spans="1:1" ht="13" x14ac:dyDescent="0.3">
      <c r="A729" s="3"/>
    </row>
    <row r="730" spans="1:1" ht="13" x14ac:dyDescent="0.3">
      <c r="A730" s="3"/>
    </row>
    <row r="731" spans="1:1" ht="13" x14ac:dyDescent="0.3">
      <c r="A731" s="3"/>
    </row>
    <row r="732" spans="1:1" ht="13" x14ac:dyDescent="0.3">
      <c r="A732" s="3"/>
    </row>
    <row r="733" spans="1:1" ht="13" x14ac:dyDescent="0.3">
      <c r="A733" s="3"/>
    </row>
    <row r="734" spans="1:1" ht="13" x14ac:dyDescent="0.3">
      <c r="A734" s="3"/>
    </row>
    <row r="735" spans="1:1" ht="13" x14ac:dyDescent="0.3">
      <c r="A735" s="3"/>
    </row>
    <row r="736" spans="1:1" ht="13" x14ac:dyDescent="0.3">
      <c r="A736" s="3"/>
    </row>
    <row r="737" spans="1:1" ht="13" x14ac:dyDescent="0.3">
      <c r="A737" s="3"/>
    </row>
    <row r="738" spans="1:1" ht="13" x14ac:dyDescent="0.3">
      <c r="A738" s="3"/>
    </row>
    <row r="739" spans="1:1" ht="13" x14ac:dyDescent="0.3">
      <c r="A739" s="3"/>
    </row>
    <row r="740" spans="1:1" ht="13" x14ac:dyDescent="0.3">
      <c r="A740" s="3"/>
    </row>
    <row r="741" spans="1:1" ht="13" x14ac:dyDescent="0.3">
      <c r="A741" s="3"/>
    </row>
    <row r="742" spans="1:1" ht="13" x14ac:dyDescent="0.3">
      <c r="A742" s="3"/>
    </row>
    <row r="743" spans="1:1" ht="13" x14ac:dyDescent="0.3">
      <c r="A743" s="3"/>
    </row>
    <row r="744" spans="1:1" ht="13" x14ac:dyDescent="0.3">
      <c r="A744" s="3"/>
    </row>
    <row r="745" spans="1:1" ht="13" x14ac:dyDescent="0.3">
      <c r="A745" s="3"/>
    </row>
    <row r="746" spans="1:1" ht="13" x14ac:dyDescent="0.3">
      <c r="A746" s="3"/>
    </row>
    <row r="747" spans="1:1" ht="13" x14ac:dyDescent="0.3">
      <c r="A747" s="3"/>
    </row>
    <row r="748" spans="1:1" ht="13" x14ac:dyDescent="0.3">
      <c r="A748" s="3"/>
    </row>
    <row r="749" spans="1:1" ht="13" x14ac:dyDescent="0.3">
      <c r="A749" s="3"/>
    </row>
    <row r="750" spans="1:1" ht="13" x14ac:dyDescent="0.3">
      <c r="A750" s="3"/>
    </row>
    <row r="751" spans="1:1" ht="13" x14ac:dyDescent="0.3">
      <c r="A751" s="3"/>
    </row>
    <row r="752" spans="1:1" ht="13" x14ac:dyDescent="0.3">
      <c r="A752" s="3"/>
    </row>
    <row r="753" spans="1:1" ht="13" x14ac:dyDescent="0.3">
      <c r="A753" s="3"/>
    </row>
    <row r="754" spans="1:1" ht="13" x14ac:dyDescent="0.3">
      <c r="A754" s="3"/>
    </row>
    <row r="755" spans="1:1" ht="13" x14ac:dyDescent="0.3">
      <c r="A755" s="3"/>
    </row>
    <row r="756" spans="1:1" ht="13" x14ac:dyDescent="0.3">
      <c r="A756" s="3"/>
    </row>
    <row r="757" spans="1:1" ht="13" x14ac:dyDescent="0.3">
      <c r="A757" s="3"/>
    </row>
    <row r="758" spans="1:1" ht="13" x14ac:dyDescent="0.3">
      <c r="A758" s="3"/>
    </row>
    <row r="759" spans="1:1" ht="13" x14ac:dyDescent="0.3">
      <c r="A759" s="3"/>
    </row>
    <row r="760" spans="1:1" ht="13" x14ac:dyDescent="0.3">
      <c r="A760" s="3"/>
    </row>
    <row r="761" spans="1:1" ht="13" x14ac:dyDescent="0.3">
      <c r="A761" s="3"/>
    </row>
    <row r="762" spans="1:1" ht="13" x14ac:dyDescent="0.3">
      <c r="A762" s="3"/>
    </row>
    <row r="763" spans="1:1" ht="13" x14ac:dyDescent="0.3">
      <c r="A763" s="3"/>
    </row>
    <row r="764" spans="1:1" ht="13" x14ac:dyDescent="0.3">
      <c r="A764" s="3"/>
    </row>
    <row r="765" spans="1:1" ht="13" x14ac:dyDescent="0.3">
      <c r="A765" s="3"/>
    </row>
    <row r="766" spans="1:1" ht="13" x14ac:dyDescent="0.3">
      <c r="A766" s="3"/>
    </row>
    <row r="767" spans="1:1" ht="13" x14ac:dyDescent="0.3">
      <c r="A767" s="3"/>
    </row>
    <row r="768" spans="1:1" ht="13" x14ac:dyDescent="0.3">
      <c r="A768" s="3"/>
    </row>
    <row r="769" spans="1:1" ht="13" x14ac:dyDescent="0.3">
      <c r="A769" s="3"/>
    </row>
    <row r="770" spans="1:1" ht="13" x14ac:dyDescent="0.3">
      <c r="A770" s="3"/>
    </row>
    <row r="771" spans="1:1" ht="13" x14ac:dyDescent="0.3">
      <c r="A771" s="3"/>
    </row>
    <row r="772" spans="1:1" ht="13" x14ac:dyDescent="0.3">
      <c r="A772" s="3"/>
    </row>
    <row r="773" spans="1:1" ht="13" x14ac:dyDescent="0.3">
      <c r="A773" s="3"/>
    </row>
    <row r="774" spans="1:1" ht="13" x14ac:dyDescent="0.3">
      <c r="A774" s="3"/>
    </row>
    <row r="775" spans="1:1" ht="13" x14ac:dyDescent="0.3">
      <c r="A775" s="3"/>
    </row>
    <row r="776" spans="1:1" ht="13" x14ac:dyDescent="0.3">
      <c r="A776" s="3"/>
    </row>
    <row r="777" spans="1:1" ht="13" x14ac:dyDescent="0.3">
      <c r="A777" s="3"/>
    </row>
    <row r="778" spans="1:1" ht="13" x14ac:dyDescent="0.3">
      <c r="A778" s="3"/>
    </row>
    <row r="779" spans="1:1" ht="13" x14ac:dyDescent="0.3">
      <c r="A779" s="3"/>
    </row>
    <row r="780" spans="1:1" ht="13" x14ac:dyDescent="0.3">
      <c r="A780" s="3"/>
    </row>
    <row r="781" spans="1:1" ht="13" x14ac:dyDescent="0.3">
      <c r="A781" s="3"/>
    </row>
    <row r="782" spans="1:1" ht="13" x14ac:dyDescent="0.3">
      <c r="A782" s="3"/>
    </row>
    <row r="783" spans="1:1" ht="13" x14ac:dyDescent="0.3">
      <c r="A783" s="3"/>
    </row>
    <row r="784" spans="1:1" ht="13" x14ac:dyDescent="0.3">
      <c r="A784" s="3"/>
    </row>
    <row r="785" spans="1:1" ht="13" x14ac:dyDescent="0.3">
      <c r="A785" s="3"/>
    </row>
    <row r="786" spans="1:1" ht="13" x14ac:dyDescent="0.3">
      <c r="A786" s="3"/>
    </row>
    <row r="787" spans="1:1" ht="13" x14ac:dyDescent="0.3">
      <c r="A787" s="3"/>
    </row>
    <row r="788" spans="1:1" ht="13" x14ac:dyDescent="0.3">
      <c r="A788" s="3"/>
    </row>
    <row r="789" spans="1:1" ht="13" x14ac:dyDescent="0.3">
      <c r="A789" s="3"/>
    </row>
    <row r="790" spans="1:1" ht="13" x14ac:dyDescent="0.3">
      <c r="A790" s="3"/>
    </row>
    <row r="791" spans="1:1" ht="13" x14ac:dyDescent="0.3">
      <c r="A791" s="3"/>
    </row>
    <row r="792" spans="1:1" ht="13" x14ac:dyDescent="0.3">
      <c r="A792" s="3"/>
    </row>
    <row r="793" spans="1:1" ht="13" x14ac:dyDescent="0.3">
      <c r="A793" s="3"/>
    </row>
    <row r="794" spans="1:1" ht="13" x14ac:dyDescent="0.3">
      <c r="A794" s="3"/>
    </row>
    <row r="795" spans="1:1" ht="13" x14ac:dyDescent="0.3">
      <c r="A795" s="3"/>
    </row>
    <row r="796" spans="1:1" ht="13" x14ac:dyDescent="0.3">
      <c r="A796" s="3"/>
    </row>
    <row r="797" spans="1:1" ht="13" x14ac:dyDescent="0.3">
      <c r="A797" s="3"/>
    </row>
    <row r="798" spans="1:1" ht="13" x14ac:dyDescent="0.3">
      <c r="A798" s="3"/>
    </row>
    <row r="799" spans="1:1" ht="13" x14ac:dyDescent="0.3">
      <c r="A799" s="3"/>
    </row>
    <row r="800" spans="1:1" ht="13" x14ac:dyDescent="0.3">
      <c r="A800" s="3"/>
    </row>
    <row r="801" spans="1:1" ht="13" x14ac:dyDescent="0.3">
      <c r="A801" s="3"/>
    </row>
    <row r="802" spans="1:1" ht="13" x14ac:dyDescent="0.3">
      <c r="A802" s="3"/>
    </row>
    <row r="803" spans="1:1" ht="13" x14ac:dyDescent="0.3">
      <c r="A803" s="3"/>
    </row>
    <row r="804" spans="1:1" ht="13" x14ac:dyDescent="0.3">
      <c r="A804" s="3"/>
    </row>
    <row r="805" spans="1:1" ht="13" x14ac:dyDescent="0.3">
      <c r="A805" s="3"/>
    </row>
    <row r="806" spans="1:1" ht="13" x14ac:dyDescent="0.3">
      <c r="A806" s="3"/>
    </row>
    <row r="807" spans="1:1" ht="13" x14ac:dyDescent="0.3">
      <c r="A807" s="3"/>
    </row>
    <row r="808" spans="1:1" ht="13" x14ac:dyDescent="0.3">
      <c r="A808" s="3"/>
    </row>
    <row r="809" spans="1:1" ht="13" x14ac:dyDescent="0.3">
      <c r="A809" s="3"/>
    </row>
    <row r="810" spans="1:1" ht="13" x14ac:dyDescent="0.3">
      <c r="A810" s="3"/>
    </row>
    <row r="811" spans="1:1" ht="13" x14ac:dyDescent="0.3">
      <c r="A811" s="3"/>
    </row>
    <row r="812" spans="1:1" ht="13" x14ac:dyDescent="0.3">
      <c r="A812" s="3"/>
    </row>
    <row r="813" spans="1:1" ht="13" x14ac:dyDescent="0.3">
      <c r="A813" s="3"/>
    </row>
    <row r="814" spans="1:1" ht="13" x14ac:dyDescent="0.3">
      <c r="A814" s="3"/>
    </row>
    <row r="815" spans="1:1" ht="13" x14ac:dyDescent="0.3">
      <c r="A815" s="3"/>
    </row>
    <row r="816" spans="1:1" ht="13" x14ac:dyDescent="0.3">
      <c r="A816" s="3"/>
    </row>
    <row r="817" spans="1:1" ht="13" x14ac:dyDescent="0.3">
      <c r="A817" s="3"/>
    </row>
    <row r="818" spans="1:1" ht="13" x14ac:dyDescent="0.3">
      <c r="A818" s="3"/>
    </row>
    <row r="819" spans="1:1" ht="13" x14ac:dyDescent="0.3">
      <c r="A819" s="3"/>
    </row>
    <row r="820" spans="1:1" ht="13" x14ac:dyDescent="0.3">
      <c r="A820" s="3"/>
    </row>
    <row r="821" spans="1:1" ht="13" x14ac:dyDescent="0.3">
      <c r="A821" s="3"/>
    </row>
    <row r="822" spans="1:1" ht="13" x14ac:dyDescent="0.3">
      <c r="A822" s="3"/>
    </row>
    <row r="823" spans="1:1" ht="13" x14ac:dyDescent="0.3">
      <c r="A823" s="3"/>
    </row>
    <row r="824" spans="1:1" ht="13" x14ac:dyDescent="0.3">
      <c r="A824" s="3"/>
    </row>
    <row r="825" spans="1:1" ht="13" x14ac:dyDescent="0.3">
      <c r="A825" s="3"/>
    </row>
    <row r="826" spans="1:1" ht="13" x14ac:dyDescent="0.3">
      <c r="A826" s="3"/>
    </row>
    <row r="827" spans="1:1" ht="13" x14ac:dyDescent="0.3">
      <c r="A827" s="3"/>
    </row>
    <row r="828" spans="1:1" ht="13" x14ac:dyDescent="0.3">
      <c r="A828" s="3"/>
    </row>
    <row r="829" spans="1:1" ht="13" x14ac:dyDescent="0.3">
      <c r="A829" s="3"/>
    </row>
    <row r="830" spans="1:1" ht="13" x14ac:dyDescent="0.3">
      <c r="A830" s="3"/>
    </row>
    <row r="831" spans="1:1" ht="13" x14ac:dyDescent="0.3">
      <c r="A831" s="3"/>
    </row>
    <row r="832" spans="1:1" ht="13" x14ac:dyDescent="0.3">
      <c r="A832" s="3"/>
    </row>
    <row r="833" spans="1:1" ht="13" x14ac:dyDescent="0.3">
      <c r="A833" s="3"/>
    </row>
    <row r="834" spans="1:1" ht="13" x14ac:dyDescent="0.3">
      <c r="A834" s="3"/>
    </row>
    <row r="835" spans="1:1" ht="13" x14ac:dyDescent="0.3">
      <c r="A835" s="3"/>
    </row>
    <row r="836" spans="1:1" ht="13" x14ac:dyDescent="0.3">
      <c r="A836" s="3"/>
    </row>
    <row r="837" spans="1:1" ht="13" x14ac:dyDescent="0.3">
      <c r="A837" s="3"/>
    </row>
    <row r="838" spans="1:1" ht="13" x14ac:dyDescent="0.3">
      <c r="A838" s="3"/>
    </row>
    <row r="839" spans="1:1" ht="13" x14ac:dyDescent="0.3">
      <c r="A839" s="3"/>
    </row>
    <row r="840" spans="1:1" ht="13" x14ac:dyDescent="0.3">
      <c r="A840" s="3"/>
    </row>
    <row r="841" spans="1:1" ht="13" x14ac:dyDescent="0.3">
      <c r="A841" s="3"/>
    </row>
    <row r="842" spans="1:1" ht="13" x14ac:dyDescent="0.3">
      <c r="A842" s="3"/>
    </row>
    <row r="843" spans="1:1" ht="13" x14ac:dyDescent="0.3">
      <c r="A843" s="3"/>
    </row>
    <row r="844" spans="1:1" ht="13" x14ac:dyDescent="0.3">
      <c r="A844" s="3"/>
    </row>
    <row r="845" spans="1:1" ht="13" x14ac:dyDescent="0.3">
      <c r="A845" s="3"/>
    </row>
    <row r="846" spans="1:1" ht="13" x14ac:dyDescent="0.3">
      <c r="A846" s="3"/>
    </row>
    <row r="847" spans="1:1" ht="13" x14ac:dyDescent="0.3">
      <c r="A847" s="3"/>
    </row>
    <row r="848" spans="1:1" ht="13" x14ac:dyDescent="0.3">
      <c r="A848" s="3"/>
    </row>
    <row r="849" spans="1:1" ht="13" x14ac:dyDescent="0.3">
      <c r="A849" s="3"/>
    </row>
    <row r="850" spans="1:1" ht="13" x14ac:dyDescent="0.3">
      <c r="A850" s="3"/>
    </row>
    <row r="851" spans="1:1" ht="13" x14ac:dyDescent="0.3">
      <c r="A851" s="3"/>
    </row>
    <row r="852" spans="1:1" ht="13" x14ac:dyDescent="0.3">
      <c r="A852" s="3"/>
    </row>
    <row r="853" spans="1:1" ht="13" x14ac:dyDescent="0.3">
      <c r="A853" s="3"/>
    </row>
    <row r="854" spans="1:1" ht="13" x14ac:dyDescent="0.3">
      <c r="A854" s="3"/>
    </row>
    <row r="855" spans="1:1" ht="13" x14ac:dyDescent="0.3">
      <c r="A855" s="3"/>
    </row>
    <row r="856" spans="1:1" ht="13" x14ac:dyDescent="0.3">
      <c r="A856" s="3"/>
    </row>
    <row r="857" spans="1:1" ht="13" x14ac:dyDescent="0.3">
      <c r="A857" s="3"/>
    </row>
    <row r="858" spans="1:1" ht="13" x14ac:dyDescent="0.3">
      <c r="A858" s="3"/>
    </row>
    <row r="859" spans="1:1" ht="13" x14ac:dyDescent="0.3">
      <c r="A859" s="3"/>
    </row>
    <row r="860" spans="1:1" ht="13" x14ac:dyDescent="0.3">
      <c r="A860" s="3"/>
    </row>
    <row r="861" spans="1:1" ht="13" x14ac:dyDescent="0.3">
      <c r="A861" s="3"/>
    </row>
    <row r="862" spans="1:1" ht="13" x14ac:dyDescent="0.3">
      <c r="A862" s="3"/>
    </row>
    <row r="863" spans="1:1" ht="13" x14ac:dyDescent="0.3">
      <c r="A863" s="3"/>
    </row>
    <row r="864" spans="1:1" ht="13" x14ac:dyDescent="0.3">
      <c r="A864" s="3"/>
    </row>
    <row r="865" spans="1:1" ht="13" x14ac:dyDescent="0.3">
      <c r="A865" s="3"/>
    </row>
    <row r="866" spans="1:1" ht="13" x14ac:dyDescent="0.3">
      <c r="A866" s="3"/>
    </row>
    <row r="867" spans="1:1" ht="13" x14ac:dyDescent="0.3">
      <c r="A867" s="3"/>
    </row>
    <row r="868" spans="1:1" ht="13" x14ac:dyDescent="0.3">
      <c r="A868" s="3"/>
    </row>
    <row r="869" spans="1:1" ht="13" x14ac:dyDescent="0.3">
      <c r="A869" s="3"/>
    </row>
    <row r="870" spans="1:1" ht="13" x14ac:dyDescent="0.3">
      <c r="A870" s="3"/>
    </row>
    <row r="871" spans="1:1" ht="13" x14ac:dyDescent="0.3">
      <c r="A871" s="3"/>
    </row>
    <row r="872" spans="1:1" ht="13" x14ac:dyDescent="0.3">
      <c r="A872" s="3"/>
    </row>
    <row r="873" spans="1:1" ht="13" x14ac:dyDescent="0.3">
      <c r="A873" s="3"/>
    </row>
    <row r="874" spans="1:1" ht="13" x14ac:dyDescent="0.3">
      <c r="A874" s="3"/>
    </row>
    <row r="875" spans="1:1" ht="13" x14ac:dyDescent="0.3">
      <c r="A875" s="3"/>
    </row>
    <row r="876" spans="1:1" ht="13" x14ac:dyDescent="0.3">
      <c r="A876" s="3"/>
    </row>
    <row r="877" spans="1:1" ht="13" x14ac:dyDescent="0.3">
      <c r="A877" s="3"/>
    </row>
    <row r="878" spans="1:1" ht="13" x14ac:dyDescent="0.3">
      <c r="A878" s="3"/>
    </row>
    <row r="879" spans="1:1" ht="13" x14ac:dyDescent="0.3">
      <c r="A879" s="3"/>
    </row>
    <row r="880" spans="1:1" ht="13" x14ac:dyDescent="0.3">
      <c r="A880" s="3"/>
    </row>
    <row r="881" spans="1:1" ht="13" x14ac:dyDescent="0.3">
      <c r="A881" s="3"/>
    </row>
    <row r="882" spans="1:1" ht="13" x14ac:dyDescent="0.3">
      <c r="A882" s="3"/>
    </row>
    <row r="883" spans="1:1" ht="13" x14ac:dyDescent="0.3">
      <c r="A883" s="3"/>
    </row>
    <row r="884" spans="1:1" ht="13" x14ac:dyDescent="0.3">
      <c r="A884" s="3"/>
    </row>
    <row r="885" spans="1:1" ht="13" x14ac:dyDescent="0.3">
      <c r="A885" s="3"/>
    </row>
    <row r="886" spans="1:1" ht="13" x14ac:dyDescent="0.3">
      <c r="A886" s="3"/>
    </row>
    <row r="887" spans="1:1" ht="13" x14ac:dyDescent="0.3">
      <c r="A887" s="3"/>
    </row>
    <row r="888" spans="1:1" ht="13" x14ac:dyDescent="0.3">
      <c r="A888" s="3"/>
    </row>
    <row r="889" spans="1:1" ht="13" x14ac:dyDescent="0.3">
      <c r="A889" s="3"/>
    </row>
    <row r="890" spans="1:1" ht="13" x14ac:dyDescent="0.3">
      <c r="A890" s="3"/>
    </row>
    <row r="891" spans="1:1" ht="13" x14ac:dyDescent="0.3">
      <c r="A891" s="3"/>
    </row>
    <row r="892" spans="1:1" ht="13" x14ac:dyDescent="0.3">
      <c r="A892" s="3"/>
    </row>
    <row r="893" spans="1:1" ht="13" x14ac:dyDescent="0.3">
      <c r="A893" s="3"/>
    </row>
    <row r="894" spans="1:1" ht="13" x14ac:dyDescent="0.3">
      <c r="A894" s="3"/>
    </row>
    <row r="895" spans="1:1" ht="13" x14ac:dyDescent="0.3">
      <c r="A895" s="3"/>
    </row>
    <row r="896" spans="1:1" ht="13" x14ac:dyDescent="0.3">
      <c r="A896" s="3"/>
    </row>
    <row r="897" spans="1:1" ht="13" x14ac:dyDescent="0.3">
      <c r="A897" s="3"/>
    </row>
    <row r="898" spans="1:1" ht="13" x14ac:dyDescent="0.3">
      <c r="A898" s="3"/>
    </row>
    <row r="899" spans="1:1" ht="13" x14ac:dyDescent="0.3">
      <c r="A899" s="3"/>
    </row>
    <row r="900" spans="1:1" ht="13" x14ac:dyDescent="0.3">
      <c r="A900" s="3"/>
    </row>
    <row r="901" spans="1:1" ht="13" x14ac:dyDescent="0.3">
      <c r="A901" s="3"/>
    </row>
    <row r="902" spans="1:1" ht="13" x14ac:dyDescent="0.3">
      <c r="A902" s="3"/>
    </row>
    <row r="903" spans="1:1" ht="13" x14ac:dyDescent="0.3">
      <c r="A903" s="3"/>
    </row>
    <row r="904" spans="1:1" ht="13" x14ac:dyDescent="0.3">
      <c r="A904" s="3"/>
    </row>
    <row r="905" spans="1:1" ht="13" x14ac:dyDescent="0.3">
      <c r="A905" s="3"/>
    </row>
    <row r="906" spans="1:1" ht="13" x14ac:dyDescent="0.3">
      <c r="A906" s="3"/>
    </row>
    <row r="907" spans="1:1" ht="13" x14ac:dyDescent="0.3">
      <c r="A907" s="3"/>
    </row>
    <row r="908" spans="1:1" ht="13" x14ac:dyDescent="0.3">
      <c r="A908" s="3"/>
    </row>
    <row r="909" spans="1:1" ht="13" x14ac:dyDescent="0.3">
      <c r="A909" s="3"/>
    </row>
    <row r="910" spans="1:1" ht="13" x14ac:dyDescent="0.3">
      <c r="A910" s="3"/>
    </row>
    <row r="911" spans="1:1" ht="13" x14ac:dyDescent="0.3">
      <c r="A911" s="3"/>
    </row>
    <row r="912" spans="1:1" ht="13" x14ac:dyDescent="0.3">
      <c r="A912" s="3"/>
    </row>
    <row r="913" spans="1:1" ht="13" x14ac:dyDescent="0.3">
      <c r="A913" s="3"/>
    </row>
    <row r="914" spans="1:1" ht="13" x14ac:dyDescent="0.3">
      <c r="A914" s="3"/>
    </row>
    <row r="915" spans="1:1" ht="13" x14ac:dyDescent="0.3">
      <c r="A915" s="3"/>
    </row>
    <row r="916" spans="1:1" ht="13" x14ac:dyDescent="0.3">
      <c r="A916" s="3"/>
    </row>
    <row r="917" spans="1:1" ht="13" x14ac:dyDescent="0.3">
      <c r="A917" s="3"/>
    </row>
    <row r="918" spans="1:1" ht="13" x14ac:dyDescent="0.3">
      <c r="A918" s="3"/>
    </row>
    <row r="919" spans="1:1" ht="13" x14ac:dyDescent="0.3">
      <c r="A919" s="3"/>
    </row>
    <row r="920" spans="1:1" ht="13" x14ac:dyDescent="0.3">
      <c r="A920" s="3"/>
    </row>
    <row r="921" spans="1:1" ht="13" x14ac:dyDescent="0.3">
      <c r="A921" s="3"/>
    </row>
    <row r="922" spans="1:1" ht="13" x14ac:dyDescent="0.3">
      <c r="A922" s="3"/>
    </row>
    <row r="923" spans="1:1" ht="13" x14ac:dyDescent="0.3">
      <c r="A923" s="3"/>
    </row>
    <row r="924" spans="1:1" ht="13" x14ac:dyDescent="0.3">
      <c r="A924" s="3"/>
    </row>
    <row r="925" spans="1:1" ht="13" x14ac:dyDescent="0.3">
      <c r="A925" s="3"/>
    </row>
    <row r="926" spans="1:1" ht="13" x14ac:dyDescent="0.3">
      <c r="A926" s="3"/>
    </row>
    <row r="927" spans="1:1" ht="13" x14ac:dyDescent="0.3">
      <c r="A927" s="3"/>
    </row>
    <row r="928" spans="1:1" ht="13" x14ac:dyDescent="0.3">
      <c r="A928" s="3"/>
    </row>
    <row r="929" spans="1:1" ht="13" x14ac:dyDescent="0.3">
      <c r="A929" s="3"/>
    </row>
    <row r="930" spans="1:1" ht="13" x14ac:dyDescent="0.3">
      <c r="A930" s="3"/>
    </row>
    <row r="931" spans="1:1" ht="13" x14ac:dyDescent="0.3">
      <c r="A931" s="3"/>
    </row>
    <row r="932" spans="1:1" ht="13" x14ac:dyDescent="0.3">
      <c r="A932" s="3"/>
    </row>
    <row r="933" spans="1:1" ht="13" x14ac:dyDescent="0.3">
      <c r="A933" s="3"/>
    </row>
    <row r="934" spans="1:1" ht="13" x14ac:dyDescent="0.3">
      <c r="A934" s="3"/>
    </row>
    <row r="935" spans="1:1" ht="13" x14ac:dyDescent="0.3">
      <c r="A935" s="3"/>
    </row>
    <row r="936" spans="1:1" ht="13" x14ac:dyDescent="0.3">
      <c r="A936" s="3"/>
    </row>
    <row r="937" spans="1:1" ht="13" x14ac:dyDescent="0.3">
      <c r="A937" s="3"/>
    </row>
    <row r="938" spans="1:1" ht="13" x14ac:dyDescent="0.3">
      <c r="A938" s="3"/>
    </row>
    <row r="939" spans="1:1" ht="13" x14ac:dyDescent="0.3">
      <c r="A939" s="3"/>
    </row>
    <row r="940" spans="1:1" ht="13" x14ac:dyDescent="0.3">
      <c r="A940" s="3"/>
    </row>
    <row r="941" spans="1:1" ht="13" x14ac:dyDescent="0.3">
      <c r="A941" s="3"/>
    </row>
    <row r="942" spans="1:1" ht="13" x14ac:dyDescent="0.3">
      <c r="A942" s="3"/>
    </row>
    <row r="943" spans="1:1" ht="13" x14ac:dyDescent="0.3">
      <c r="A943" s="3"/>
    </row>
    <row r="944" spans="1:1" ht="13" x14ac:dyDescent="0.3">
      <c r="A944" s="3"/>
    </row>
    <row r="945" spans="1:1" ht="13" x14ac:dyDescent="0.3">
      <c r="A945" s="3"/>
    </row>
    <row r="946" spans="1:1" ht="13" x14ac:dyDescent="0.3">
      <c r="A946" s="3"/>
    </row>
    <row r="947" spans="1:1" ht="13" x14ac:dyDescent="0.3">
      <c r="A947" s="3"/>
    </row>
    <row r="948" spans="1:1" ht="13" x14ac:dyDescent="0.3">
      <c r="A948" s="3"/>
    </row>
    <row r="949" spans="1:1" ht="13" x14ac:dyDescent="0.3">
      <c r="A949" s="3"/>
    </row>
    <row r="950" spans="1:1" ht="13" x14ac:dyDescent="0.3">
      <c r="A950" s="3"/>
    </row>
    <row r="951" spans="1:1" ht="13" x14ac:dyDescent="0.3">
      <c r="A951" s="3"/>
    </row>
    <row r="952" spans="1:1" ht="13" x14ac:dyDescent="0.3">
      <c r="A952" s="3"/>
    </row>
    <row r="953" spans="1:1" ht="13" x14ac:dyDescent="0.3">
      <c r="A953" s="3"/>
    </row>
    <row r="954" spans="1:1" ht="13" x14ac:dyDescent="0.3">
      <c r="A954" s="3"/>
    </row>
    <row r="955" spans="1:1" ht="13" x14ac:dyDescent="0.3">
      <c r="A955" s="3"/>
    </row>
    <row r="956" spans="1:1" ht="13" x14ac:dyDescent="0.3">
      <c r="A956" s="3"/>
    </row>
    <row r="957" spans="1:1" ht="13" x14ac:dyDescent="0.3">
      <c r="A957" s="3"/>
    </row>
    <row r="958" spans="1:1" ht="13" x14ac:dyDescent="0.3">
      <c r="A958" s="3"/>
    </row>
    <row r="959" spans="1:1" ht="13" x14ac:dyDescent="0.3">
      <c r="A959" s="3"/>
    </row>
    <row r="960" spans="1:1" ht="13" x14ac:dyDescent="0.3">
      <c r="A960" s="3"/>
    </row>
    <row r="961" spans="1:1" ht="13" x14ac:dyDescent="0.3">
      <c r="A961" s="3"/>
    </row>
    <row r="962" spans="1:1" ht="13" x14ac:dyDescent="0.3">
      <c r="A962" s="3"/>
    </row>
    <row r="963" spans="1:1" ht="13" x14ac:dyDescent="0.3">
      <c r="A963" s="3"/>
    </row>
    <row r="964" spans="1:1" ht="13" x14ac:dyDescent="0.3">
      <c r="A964" s="3"/>
    </row>
    <row r="965" spans="1:1" ht="13" x14ac:dyDescent="0.3">
      <c r="A965" s="3"/>
    </row>
    <row r="966" spans="1:1" ht="13" x14ac:dyDescent="0.3">
      <c r="A966" s="3"/>
    </row>
    <row r="967" spans="1:1" ht="13" x14ac:dyDescent="0.3">
      <c r="A967" s="3"/>
    </row>
    <row r="968" spans="1:1" ht="13" x14ac:dyDescent="0.3">
      <c r="A968" s="3"/>
    </row>
    <row r="969" spans="1:1" ht="13" x14ac:dyDescent="0.3">
      <c r="A969" s="3"/>
    </row>
    <row r="970" spans="1:1" ht="13" x14ac:dyDescent="0.3">
      <c r="A970" s="3"/>
    </row>
    <row r="971" spans="1:1" ht="13" x14ac:dyDescent="0.3">
      <c r="A971" s="3"/>
    </row>
    <row r="972" spans="1:1" ht="13" x14ac:dyDescent="0.3">
      <c r="A972" s="3"/>
    </row>
    <row r="973" spans="1:1" ht="13" x14ac:dyDescent="0.3">
      <c r="A973" s="3"/>
    </row>
    <row r="974" spans="1:1" ht="13" x14ac:dyDescent="0.3">
      <c r="A974" s="3"/>
    </row>
    <row r="975" spans="1:1" ht="13" x14ac:dyDescent="0.3">
      <c r="A975" s="3"/>
    </row>
    <row r="976" spans="1:1" ht="13" x14ac:dyDescent="0.3">
      <c r="A976" s="3"/>
    </row>
    <row r="977" spans="1:1" ht="13" x14ac:dyDescent="0.3">
      <c r="A977" s="3"/>
    </row>
    <row r="978" spans="1:1" ht="13" x14ac:dyDescent="0.3">
      <c r="A978" s="3"/>
    </row>
    <row r="979" spans="1:1" ht="13" x14ac:dyDescent="0.3">
      <c r="A979" s="3"/>
    </row>
    <row r="980" spans="1:1" ht="13" x14ac:dyDescent="0.3">
      <c r="A980" s="3"/>
    </row>
    <row r="981" spans="1:1" ht="13" x14ac:dyDescent="0.3">
      <c r="A981" s="3"/>
    </row>
    <row r="982" spans="1:1" ht="13" x14ac:dyDescent="0.3">
      <c r="A982" s="3"/>
    </row>
    <row r="983" spans="1:1" ht="13" x14ac:dyDescent="0.3">
      <c r="A983" s="3"/>
    </row>
    <row r="984" spans="1:1" ht="13" x14ac:dyDescent="0.3">
      <c r="A984" s="3"/>
    </row>
    <row r="985" spans="1:1" ht="13" x14ac:dyDescent="0.3">
      <c r="A985" s="3"/>
    </row>
    <row r="986" spans="1:1" ht="13" x14ac:dyDescent="0.3">
      <c r="A986" s="3"/>
    </row>
    <row r="987" spans="1:1" ht="13" x14ac:dyDescent="0.3">
      <c r="A987" s="3"/>
    </row>
    <row r="988" spans="1:1" ht="13" x14ac:dyDescent="0.3">
      <c r="A988" s="3"/>
    </row>
    <row r="989" spans="1:1" ht="13" x14ac:dyDescent="0.3">
      <c r="A989" s="3"/>
    </row>
    <row r="990" spans="1:1" ht="13" x14ac:dyDescent="0.3">
      <c r="A990" s="3"/>
    </row>
    <row r="991" spans="1:1" ht="13" x14ac:dyDescent="0.3">
      <c r="A991" s="3"/>
    </row>
    <row r="992" spans="1:1" ht="13" x14ac:dyDescent="0.3">
      <c r="A992" s="3"/>
    </row>
    <row r="993" spans="1:1" ht="13" x14ac:dyDescent="0.3">
      <c r="A993" s="3"/>
    </row>
    <row r="994" spans="1:1" ht="13" x14ac:dyDescent="0.3">
      <c r="A994" s="3"/>
    </row>
    <row r="995" spans="1:1" ht="13" x14ac:dyDescent="0.3">
      <c r="A995" s="3"/>
    </row>
    <row r="996" spans="1:1" ht="13" x14ac:dyDescent="0.3">
      <c r="A996" s="3"/>
    </row>
    <row r="997" spans="1:1" ht="13" x14ac:dyDescent="0.3">
      <c r="A997" s="3"/>
    </row>
    <row r="998" spans="1:1" ht="13" x14ac:dyDescent="0.3">
      <c r="A998" s="3"/>
    </row>
    <row r="999" spans="1:1" ht="13" x14ac:dyDescent="0.3">
      <c r="A999" s="3"/>
    </row>
    <row r="1000" spans="1:1" ht="13" x14ac:dyDescent="0.3">
      <c r="A1000" s="3"/>
    </row>
    <row r="1001" spans="1:1" ht="13" x14ac:dyDescent="0.3">
      <c r="A1001" s="3"/>
    </row>
    <row r="1002" spans="1:1" ht="13" x14ac:dyDescent="0.3">
      <c r="A1002" s="3"/>
    </row>
    <row r="1003" spans="1:1" ht="13" x14ac:dyDescent="0.3">
      <c r="A1003" s="3"/>
    </row>
    <row r="1004" spans="1:1" ht="13" x14ac:dyDescent="0.3">
      <c r="A1004" s="3"/>
    </row>
    <row r="1005" spans="1:1" ht="13" x14ac:dyDescent="0.3">
      <c r="A1005" s="3"/>
    </row>
    <row r="1006" spans="1:1" ht="13" x14ac:dyDescent="0.3">
      <c r="A1006" s="3"/>
    </row>
    <row r="1007" spans="1:1" ht="13" x14ac:dyDescent="0.3">
      <c r="A1007" s="3"/>
    </row>
    <row r="1008" spans="1:1" ht="13" x14ac:dyDescent="0.3">
      <c r="A1008" s="3"/>
    </row>
    <row r="1009" spans="1:1" ht="13" x14ac:dyDescent="0.3">
      <c r="A1009" s="3"/>
    </row>
    <row r="1010" spans="1:1" ht="13" x14ac:dyDescent="0.3">
      <c r="A1010" s="3"/>
    </row>
    <row r="1011" spans="1:1" ht="13" x14ac:dyDescent="0.3">
      <c r="A1011" s="3"/>
    </row>
    <row r="1012" spans="1:1" ht="13" x14ac:dyDescent="0.3">
      <c r="A1012" s="3"/>
    </row>
    <row r="1013" spans="1:1" ht="13" x14ac:dyDescent="0.3">
      <c r="A1013" s="3"/>
    </row>
    <row r="1014" spans="1:1" ht="13" x14ac:dyDescent="0.3">
      <c r="A1014" s="3"/>
    </row>
    <row r="1015" spans="1:1" ht="13" x14ac:dyDescent="0.3">
      <c r="A1015" s="3"/>
    </row>
    <row r="1016" spans="1:1" ht="13" x14ac:dyDescent="0.3">
      <c r="A1016" s="3"/>
    </row>
    <row r="1017" spans="1:1" ht="13" x14ac:dyDescent="0.3">
      <c r="A1017" s="3"/>
    </row>
    <row r="1018" spans="1:1" ht="13" x14ac:dyDescent="0.3">
      <c r="A1018" s="3"/>
    </row>
    <row r="1019" spans="1:1" ht="13" x14ac:dyDescent="0.3">
      <c r="A1019" s="3"/>
    </row>
    <row r="1020" spans="1:1" ht="13" x14ac:dyDescent="0.3">
      <c r="A1020" s="3"/>
    </row>
    <row r="1021" spans="1:1" ht="13" x14ac:dyDescent="0.3">
      <c r="A1021" s="3"/>
    </row>
    <row r="1022" spans="1:1" ht="13" x14ac:dyDescent="0.3">
      <c r="A1022" s="3"/>
    </row>
    <row r="1023" spans="1:1" ht="13" x14ac:dyDescent="0.3">
      <c r="A1023" s="3"/>
    </row>
    <row r="1024" spans="1:1" ht="13" x14ac:dyDescent="0.3">
      <c r="A1024" s="3"/>
    </row>
    <row r="1025" spans="1:1" ht="13" x14ac:dyDescent="0.3">
      <c r="A1025" s="3"/>
    </row>
    <row r="1026" spans="1:1" ht="13" x14ac:dyDescent="0.3">
      <c r="A1026" s="3"/>
    </row>
    <row r="1027" spans="1:1" ht="13" x14ac:dyDescent="0.3">
      <c r="A1027" s="3"/>
    </row>
    <row r="1028" spans="1:1" ht="13" x14ac:dyDescent="0.3">
      <c r="A1028" s="3"/>
    </row>
    <row r="1029" spans="1:1" ht="13" x14ac:dyDescent="0.3">
      <c r="A1029" s="3"/>
    </row>
    <row r="1030" spans="1:1" ht="13" x14ac:dyDescent="0.3">
      <c r="A1030" s="3"/>
    </row>
    <row r="1031" spans="1:1" ht="13" x14ac:dyDescent="0.3">
      <c r="A1031" s="3"/>
    </row>
    <row r="1032" spans="1:1" ht="13" x14ac:dyDescent="0.3">
      <c r="A1032" s="3"/>
    </row>
    <row r="1033" spans="1:1" ht="13" x14ac:dyDescent="0.3">
      <c r="A1033" s="3"/>
    </row>
    <row r="1034" spans="1:1" ht="13" x14ac:dyDescent="0.3">
      <c r="A1034" s="3"/>
    </row>
    <row r="1035" spans="1:1" ht="13" x14ac:dyDescent="0.3">
      <c r="A1035" s="3"/>
    </row>
    <row r="1036" spans="1:1" ht="13" x14ac:dyDescent="0.3">
      <c r="A1036" s="3"/>
    </row>
    <row r="1037" spans="1:1" ht="13" x14ac:dyDescent="0.3">
      <c r="A1037" s="3"/>
    </row>
    <row r="1038" spans="1:1" ht="13" x14ac:dyDescent="0.3">
      <c r="A1038" s="3"/>
    </row>
    <row r="1039" spans="1:1" ht="13" x14ac:dyDescent="0.3">
      <c r="A1039" s="3"/>
    </row>
    <row r="1040" spans="1:1" ht="13" x14ac:dyDescent="0.3">
      <c r="A1040" s="3"/>
    </row>
    <row r="1041" spans="1:1" ht="13" x14ac:dyDescent="0.3">
      <c r="A1041" s="3"/>
    </row>
    <row r="1042" spans="1:1" ht="13" x14ac:dyDescent="0.3">
      <c r="A1042" s="3"/>
    </row>
    <row r="1043" spans="1:1" ht="13" x14ac:dyDescent="0.3">
      <c r="A1043" s="3"/>
    </row>
    <row r="1044" spans="1:1" ht="13" x14ac:dyDescent="0.3">
      <c r="A1044" s="3"/>
    </row>
    <row r="1045" spans="1:1" ht="13" x14ac:dyDescent="0.3">
      <c r="A1045" s="3"/>
    </row>
    <row r="1046" spans="1:1" ht="13" x14ac:dyDescent="0.3">
      <c r="A1046" s="3"/>
    </row>
    <row r="1047" spans="1:1" ht="13" x14ac:dyDescent="0.3">
      <c r="A1047" s="3"/>
    </row>
    <row r="1048" spans="1:1" ht="13" x14ac:dyDescent="0.3">
      <c r="A1048" s="3"/>
    </row>
    <row r="1049" spans="1:1" ht="13" x14ac:dyDescent="0.3">
      <c r="A1049" s="3"/>
    </row>
    <row r="1050" spans="1:1" ht="13" x14ac:dyDescent="0.3">
      <c r="A1050" s="3"/>
    </row>
    <row r="1051" spans="1:1" ht="13" x14ac:dyDescent="0.3">
      <c r="A1051" s="3"/>
    </row>
    <row r="1052" spans="1:1" ht="13" x14ac:dyDescent="0.3">
      <c r="A1052" s="3"/>
    </row>
    <row r="1053" spans="1:1" ht="13" x14ac:dyDescent="0.3">
      <c r="A1053" s="3"/>
    </row>
    <row r="1054" spans="1:1" ht="13" x14ac:dyDescent="0.3">
      <c r="A1054" s="3"/>
    </row>
    <row r="1055" spans="1:1" ht="13" x14ac:dyDescent="0.3">
      <c r="A1055" s="3"/>
    </row>
    <row r="1056" spans="1:1" ht="13" x14ac:dyDescent="0.3">
      <c r="A1056" s="3"/>
    </row>
    <row r="1057" spans="1:1" ht="13" x14ac:dyDescent="0.3">
      <c r="A1057" s="3"/>
    </row>
    <row r="1058" spans="1:1" ht="13" x14ac:dyDescent="0.3">
      <c r="A1058" s="3"/>
    </row>
    <row r="1059" spans="1:1" ht="13" x14ac:dyDescent="0.3">
      <c r="A1059" s="3"/>
    </row>
    <row r="1060" spans="1:1" ht="13" x14ac:dyDescent="0.3">
      <c r="A1060" s="3"/>
    </row>
    <row r="1061" spans="1:1" ht="13" x14ac:dyDescent="0.3">
      <c r="A1061" s="3"/>
    </row>
    <row r="1062" spans="1:1" ht="13" x14ac:dyDescent="0.3">
      <c r="A1062" s="3"/>
    </row>
    <row r="1063" spans="1:1" ht="13" x14ac:dyDescent="0.3">
      <c r="A1063" s="3"/>
    </row>
    <row r="1064" spans="1:1" ht="13" x14ac:dyDescent="0.3">
      <c r="A1064" s="3"/>
    </row>
    <row r="1065" spans="1:1" ht="13" x14ac:dyDescent="0.3">
      <c r="A1065" s="3"/>
    </row>
    <row r="1066" spans="1:1" ht="13" x14ac:dyDescent="0.3">
      <c r="A1066" s="3"/>
    </row>
    <row r="1067" spans="1:1" ht="13" x14ac:dyDescent="0.3">
      <c r="A1067" s="3"/>
    </row>
    <row r="1068" spans="1:1" ht="13" x14ac:dyDescent="0.3">
      <c r="A1068" s="3"/>
    </row>
    <row r="1069" spans="1:1" ht="13" x14ac:dyDescent="0.3">
      <c r="A1069" s="3"/>
    </row>
    <row r="1070" spans="1:1" ht="13" x14ac:dyDescent="0.3">
      <c r="A1070" s="3"/>
    </row>
    <row r="1071" spans="1:1" ht="13" x14ac:dyDescent="0.3">
      <c r="A1071" s="3"/>
    </row>
    <row r="1072" spans="1:1" ht="13" x14ac:dyDescent="0.3">
      <c r="A1072" s="3"/>
    </row>
    <row r="1073" spans="1:1" ht="13" x14ac:dyDescent="0.3">
      <c r="A1073" s="3"/>
    </row>
    <row r="1074" spans="1:1" ht="13" x14ac:dyDescent="0.3">
      <c r="A1074" s="3"/>
    </row>
    <row r="1075" spans="1:1" ht="13" x14ac:dyDescent="0.3">
      <c r="A1075" s="3"/>
    </row>
    <row r="1076" spans="1:1" ht="13" x14ac:dyDescent="0.3">
      <c r="A1076" s="3"/>
    </row>
    <row r="1077" spans="1:1" ht="13" x14ac:dyDescent="0.3">
      <c r="A1077" s="3"/>
    </row>
    <row r="1078" spans="1:1" ht="13" x14ac:dyDescent="0.3">
      <c r="A1078" s="3"/>
    </row>
    <row r="1079" spans="1:1" ht="13" x14ac:dyDescent="0.3">
      <c r="A1079" s="3"/>
    </row>
    <row r="1080" spans="1:1" ht="13" x14ac:dyDescent="0.3">
      <c r="A1080" s="3"/>
    </row>
    <row r="1081" spans="1:1" ht="13" x14ac:dyDescent="0.3">
      <c r="A1081" s="3"/>
    </row>
    <row r="1082" spans="1:1" ht="13" x14ac:dyDescent="0.3">
      <c r="A1082" s="3"/>
    </row>
    <row r="1083" spans="1:1" ht="13" x14ac:dyDescent="0.3">
      <c r="A1083" s="3"/>
    </row>
    <row r="1084" spans="1:1" ht="13" x14ac:dyDescent="0.3">
      <c r="A1084" s="3"/>
    </row>
    <row r="1085" spans="1:1" ht="13" x14ac:dyDescent="0.3">
      <c r="A1085" s="3"/>
    </row>
    <row r="1086" spans="1:1" ht="13" x14ac:dyDescent="0.3">
      <c r="A1086" s="3"/>
    </row>
  </sheetData>
  <sheetProtection algorithmName="SHA-512" hashValue="Wtc1YK/SfPiPIaEVVJHMUizDfYtDFoEOroOsNbErqf88oLz7LL1nO+x3bJUtdvDZFzdHutortAW0hHLyAcPBbA==" saltValue="GJ04nB2k3uM9RuSSTdHpkQ==" spinCount="100000" sheet="1" objects="1" scenarios="1"/>
  <mergeCells count="16">
    <mergeCell ref="B1:E1"/>
    <mergeCell ref="B7:E9"/>
    <mergeCell ref="B33:H33"/>
    <mergeCell ref="B13:H13"/>
    <mergeCell ref="B14:H14"/>
    <mergeCell ref="D17:D20"/>
    <mergeCell ref="B22:H22"/>
    <mergeCell ref="B2:D6"/>
    <mergeCell ref="G3:G6"/>
    <mergeCell ref="H3:H6"/>
    <mergeCell ref="B31:H31"/>
    <mergeCell ref="B32:H32"/>
    <mergeCell ref="B30:H30"/>
    <mergeCell ref="B23:H23"/>
    <mergeCell ref="D25:D28"/>
    <mergeCell ref="B29:H29"/>
  </mergeCells>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E856-9FEC-4AF8-B02A-30A2C9C90239}">
  <sheetPr>
    <outlinePr summaryBelow="0" summaryRight="0"/>
  </sheetPr>
  <dimension ref="A1:H1056"/>
  <sheetViews>
    <sheetView showGridLines="0" zoomScale="40" zoomScaleNormal="40" workbookViewId="0">
      <selection activeCell="F21" sqref="F21:F28"/>
    </sheetView>
  </sheetViews>
  <sheetFormatPr baseColWidth="10" defaultColWidth="12.54296875" defaultRowHeight="15.75" customHeight="1" x14ac:dyDescent="0.25"/>
  <cols>
    <col min="1" max="1" width="7.1796875" customWidth="1"/>
    <col min="2" max="2" width="18.453125" customWidth="1"/>
    <col min="3" max="3" width="58.54296875" style="9" customWidth="1"/>
    <col min="4" max="4" width="17.81640625" customWidth="1"/>
    <col min="5" max="5" width="14.54296875" customWidth="1"/>
    <col min="6" max="6" width="145" customWidth="1"/>
  </cols>
  <sheetData>
    <row r="1" spans="1:8" ht="31.5" customHeight="1" x14ac:dyDescent="0.25">
      <c r="A1" s="1"/>
      <c r="B1" s="171"/>
      <c r="C1" s="172"/>
      <c r="D1" s="172"/>
      <c r="E1" s="172"/>
    </row>
    <row r="2" spans="1:8" ht="18.75" customHeight="1" x14ac:dyDescent="0.25">
      <c r="A2" s="1"/>
      <c r="B2" s="171"/>
      <c r="C2" s="171"/>
      <c r="D2" s="171"/>
    </row>
    <row r="3" spans="1:8" ht="21" customHeight="1" x14ac:dyDescent="0.25">
      <c r="A3" s="2"/>
      <c r="B3" s="171"/>
      <c r="C3" s="171"/>
      <c r="D3" s="171"/>
    </row>
    <row r="4" spans="1:8" ht="17.25" customHeight="1" x14ac:dyDescent="0.25">
      <c r="A4" s="2"/>
      <c r="B4" s="171"/>
      <c r="C4" s="171"/>
      <c r="D4" s="171"/>
    </row>
    <row r="5" spans="1:8" ht="17.25" customHeight="1" x14ac:dyDescent="0.25">
      <c r="A5" s="2"/>
      <c r="B5" s="171"/>
      <c r="C5" s="171"/>
      <c r="D5" s="171"/>
    </row>
    <row r="6" spans="1:8" ht="30.65" customHeight="1" x14ac:dyDescent="0.25">
      <c r="A6" s="2"/>
      <c r="B6" s="171"/>
      <c r="C6" s="171"/>
      <c r="D6" s="171"/>
    </row>
    <row r="7" spans="1:8" ht="39.65" customHeight="1" x14ac:dyDescent="0.25">
      <c r="A7" s="2"/>
      <c r="B7" s="173" t="s">
        <v>71</v>
      </c>
      <c r="C7" s="173"/>
      <c r="D7" s="173"/>
      <c r="E7" s="173"/>
    </row>
    <row r="8" spans="1:8" ht="17.25" customHeight="1" x14ac:dyDescent="0.25">
      <c r="A8" s="2"/>
      <c r="B8" s="173"/>
      <c r="C8" s="173"/>
      <c r="D8" s="173"/>
      <c r="E8" s="173"/>
    </row>
    <row r="9" spans="1:8" ht="17.25" customHeight="1" x14ac:dyDescent="0.25">
      <c r="A9" s="2"/>
      <c r="B9" s="173"/>
      <c r="C9" s="173"/>
      <c r="D9" s="173"/>
      <c r="E9" s="173"/>
    </row>
    <row r="10" spans="1:8" ht="17.25" customHeight="1" x14ac:dyDescent="0.25">
      <c r="A10" s="12"/>
      <c r="B10" s="11"/>
      <c r="C10" s="11"/>
      <c r="D10" s="11"/>
      <c r="E10" s="11"/>
      <c r="F10" s="11"/>
    </row>
    <row r="11" spans="1:8" ht="17.25" customHeight="1" x14ac:dyDescent="0.25">
      <c r="A11" s="12"/>
      <c r="B11" s="12"/>
      <c r="C11" s="12"/>
      <c r="D11" s="12"/>
      <c r="E11" s="12"/>
      <c r="F11" s="12"/>
    </row>
    <row r="12" spans="1:8" ht="40" customHeight="1" x14ac:dyDescent="0.4">
      <c r="A12" s="6"/>
      <c r="B12" s="17"/>
      <c r="C12" s="17"/>
      <c r="D12" s="17"/>
      <c r="E12" s="17"/>
      <c r="F12" s="17"/>
    </row>
    <row r="13" spans="1:8" ht="42" customHeight="1" x14ac:dyDescent="0.25">
      <c r="A13" s="6"/>
      <c r="B13" s="199" t="s">
        <v>72</v>
      </c>
      <c r="C13" s="199"/>
      <c r="D13" s="199"/>
      <c r="E13" s="199"/>
      <c r="F13" s="94"/>
    </row>
    <row r="14" spans="1:8" ht="42" customHeight="1" x14ac:dyDescent="0.25">
      <c r="A14" s="6"/>
      <c r="B14" s="199" t="s">
        <v>73</v>
      </c>
      <c r="C14" s="199"/>
      <c r="D14" s="199"/>
      <c r="E14" s="199"/>
      <c r="F14" s="94"/>
    </row>
    <row r="15" spans="1:8" ht="42" customHeight="1" x14ac:dyDescent="0.25">
      <c r="A15" s="6"/>
      <c r="B15" s="199" t="s">
        <v>74</v>
      </c>
      <c r="C15" s="199"/>
      <c r="D15" s="199"/>
      <c r="E15" s="199"/>
      <c r="F15" s="94"/>
    </row>
    <row r="16" spans="1:8" ht="42" customHeight="1" x14ac:dyDescent="0.25">
      <c r="A16" s="6"/>
      <c r="B16" s="199" t="s">
        <v>75</v>
      </c>
      <c r="C16" s="199"/>
      <c r="D16" s="199"/>
      <c r="E16" s="199"/>
      <c r="F16" s="94"/>
      <c r="H16" s="28">
        <v>1</v>
      </c>
    </row>
    <row r="17" spans="1:8" ht="42" customHeight="1" x14ac:dyDescent="0.25">
      <c r="A17" s="6"/>
      <c r="B17" s="196" t="s">
        <v>76</v>
      </c>
      <c r="C17" s="197"/>
      <c r="D17" s="197"/>
      <c r="E17" s="198"/>
      <c r="F17" s="95"/>
      <c r="H17" s="28"/>
    </row>
    <row r="18" spans="1:8" ht="42" customHeight="1" x14ac:dyDescent="0.25">
      <c r="A18" s="6"/>
      <c r="B18" s="199" t="s">
        <v>77</v>
      </c>
      <c r="C18" s="199"/>
      <c r="D18" s="199"/>
      <c r="E18" s="199"/>
      <c r="F18" s="94"/>
      <c r="H18" s="28">
        <v>2</v>
      </c>
    </row>
    <row r="19" spans="1:8" ht="42" customHeight="1" x14ac:dyDescent="0.25">
      <c r="A19" s="6"/>
      <c r="B19" s="196" t="s">
        <v>78</v>
      </c>
      <c r="C19" s="197"/>
      <c r="D19" s="197"/>
      <c r="E19" s="198"/>
      <c r="F19" s="94"/>
      <c r="H19" s="28"/>
    </row>
    <row r="20" spans="1:8" ht="42" customHeight="1" x14ac:dyDescent="0.25">
      <c r="A20" s="6"/>
      <c r="B20" s="196" t="s">
        <v>117</v>
      </c>
      <c r="C20" s="197"/>
      <c r="D20" s="197"/>
      <c r="E20" s="198"/>
      <c r="F20" s="94"/>
      <c r="H20" s="28"/>
    </row>
    <row r="21" spans="1:8" ht="40" customHeight="1" x14ac:dyDescent="0.25">
      <c r="A21" s="6"/>
      <c r="B21" s="195" t="s">
        <v>118</v>
      </c>
      <c r="C21" s="195"/>
      <c r="D21" s="195" t="s">
        <v>122</v>
      </c>
      <c r="E21" s="195"/>
      <c r="F21" s="154"/>
      <c r="H21" s="28">
        <v>4</v>
      </c>
    </row>
    <row r="22" spans="1:8" ht="40" customHeight="1" x14ac:dyDescent="0.25">
      <c r="A22" s="6"/>
      <c r="B22" s="195"/>
      <c r="C22" s="195"/>
      <c r="D22" s="195" t="s">
        <v>123</v>
      </c>
      <c r="E22" s="195"/>
      <c r="F22" s="154"/>
      <c r="H22" s="28"/>
    </row>
    <row r="23" spans="1:8" ht="40" customHeight="1" x14ac:dyDescent="0.25">
      <c r="A23" s="6"/>
      <c r="B23" s="195" t="s">
        <v>119</v>
      </c>
      <c r="C23" s="195"/>
      <c r="D23" s="195" t="s">
        <v>122</v>
      </c>
      <c r="E23" s="195"/>
      <c r="F23" s="154"/>
    </row>
    <row r="24" spans="1:8" ht="40" customHeight="1" x14ac:dyDescent="0.25">
      <c r="A24" s="6"/>
      <c r="B24" s="195"/>
      <c r="C24" s="195"/>
      <c r="D24" s="195" t="s">
        <v>123</v>
      </c>
      <c r="E24" s="195"/>
      <c r="F24" s="154"/>
    </row>
    <row r="25" spans="1:8" ht="40" customHeight="1" x14ac:dyDescent="0.25">
      <c r="A25" s="6"/>
      <c r="B25" s="195" t="s">
        <v>120</v>
      </c>
      <c r="C25" s="195"/>
      <c r="D25" s="195" t="s">
        <v>122</v>
      </c>
      <c r="E25" s="195"/>
      <c r="F25" s="154"/>
    </row>
    <row r="26" spans="1:8" ht="40" customHeight="1" x14ac:dyDescent="0.25">
      <c r="A26" s="6"/>
      <c r="B26" s="195"/>
      <c r="C26" s="195"/>
      <c r="D26" s="195" t="s">
        <v>123</v>
      </c>
      <c r="E26" s="195"/>
      <c r="F26" s="154"/>
    </row>
    <row r="27" spans="1:8" ht="40" customHeight="1" x14ac:dyDescent="0.25">
      <c r="A27" s="6"/>
      <c r="B27" s="195" t="s">
        <v>121</v>
      </c>
      <c r="C27" s="195"/>
      <c r="D27" s="195" t="s">
        <v>122</v>
      </c>
      <c r="E27" s="195"/>
      <c r="F27" s="154"/>
    </row>
    <row r="28" spans="1:8" ht="40" customHeight="1" x14ac:dyDescent="0.25">
      <c r="A28" s="6"/>
      <c r="B28" s="195"/>
      <c r="C28" s="195"/>
      <c r="D28" s="195" t="s">
        <v>123</v>
      </c>
      <c r="E28" s="195"/>
      <c r="F28" s="154"/>
    </row>
    <row r="29" spans="1:8" ht="40" customHeight="1" x14ac:dyDescent="0.25">
      <c r="A29" s="6"/>
      <c r="C29"/>
      <c r="D29" s="29"/>
      <c r="E29" s="29"/>
      <c r="F29" s="29"/>
    </row>
    <row r="30" spans="1:8" ht="40" customHeight="1" x14ac:dyDescent="0.25">
      <c r="A30" s="6"/>
      <c r="C30"/>
    </row>
    <row r="31" spans="1:8" ht="40" customHeight="1" x14ac:dyDescent="0.25">
      <c r="A31" s="6"/>
      <c r="C31"/>
    </row>
    <row r="32" spans="1:8" ht="40" customHeight="1" x14ac:dyDescent="0.25">
      <c r="A32" s="6"/>
      <c r="C32"/>
    </row>
    <row r="33" spans="1:3" ht="40" customHeight="1" x14ac:dyDescent="0.25">
      <c r="A33" s="6"/>
      <c r="C33"/>
    </row>
    <row r="34" spans="1:3" ht="40" customHeight="1" x14ac:dyDescent="0.25">
      <c r="A34" s="6"/>
      <c r="C34"/>
    </row>
    <row r="35" spans="1:3" ht="40" customHeight="1" x14ac:dyDescent="0.25">
      <c r="A35" s="6"/>
      <c r="C35"/>
    </row>
    <row r="36" spans="1:3" ht="40" customHeight="1" x14ac:dyDescent="0.25">
      <c r="A36" s="6"/>
      <c r="C36"/>
    </row>
    <row r="37" spans="1:3" ht="40" customHeight="1" x14ac:dyDescent="0.25">
      <c r="A37" s="6"/>
      <c r="C37"/>
    </row>
    <row r="38" spans="1:3" ht="40" customHeight="1" x14ac:dyDescent="0.25">
      <c r="A38" s="6"/>
      <c r="C38"/>
    </row>
    <row r="39" spans="1:3" ht="40" customHeight="1" x14ac:dyDescent="0.25">
      <c r="A39" s="6"/>
      <c r="C39"/>
    </row>
    <row r="40" spans="1:3" ht="40" customHeight="1" x14ac:dyDescent="0.25">
      <c r="A40" s="6"/>
      <c r="C40"/>
    </row>
    <row r="41" spans="1:3" ht="40" customHeight="1" x14ac:dyDescent="0.25">
      <c r="A41" s="6"/>
      <c r="C41"/>
    </row>
    <row r="42" spans="1:3" ht="40" customHeight="1" x14ac:dyDescent="0.25">
      <c r="A42" s="6"/>
      <c r="C42"/>
    </row>
    <row r="43" spans="1:3" ht="40" customHeight="1" x14ac:dyDescent="0.25">
      <c r="A43" s="6"/>
      <c r="C43"/>
    </row>
    <row r="44" spans="1:3" ht="40" customHeight="1" x14ac:dyDescent="0.25">
      <c r="A44" s="6"/>
      <c r="C44"/>
    </row>
    <row r="45" spans="1:3" ht="40" customHeight="1" x14ac:dyDescent="0.25">
      <c r="A45" s="6"/>
      <c r="C45"/>
    </row>
    <row r="46" spans="1:3" ht="40" customHeight="1" x14ac:dyDescent="0.25">
      <c r="A46" s="6"/>
      <c r="C46"/>
    </row>
    <row r="47" spans="1:3" ht="40" customHeight="1" x14ac:dyDescent="0.25">
      <c r="A47" s="6"/>
      <c r="C47"/>
    </row>
    <row r="48" spans="1:3" ht="40" customHeight="1" x14ac:dyDescent="0.25">
      <c r="A48" s="6"/>
      <c r="C48"/>
    </row>
    <row r="49" spans="1:3" ht="40" customHeight="1" x14ac:dyDescent="0.25">
      <c r="A49" s="6"/>
      <c r="C49"/>
    </row>
    <row r="50" spans="1:3" ht="40" customHeight="1" x14ac:dyDescent="0.25">
      <c r="A50" s="6"/>
      <c r="C50"/>
    </row>
    <row r="51" spans="1:3" ht="40" customHeight="1" x14ac:dyDescent="0.25">
      <c r="A51" s="6"/>
      <c r="C51"/>
    </row>
    <row r="52" spans="1:3" ht="40" customHeight="1" x14ac:dyDescent="0.25">
      <c r="A52" s="6"/>
      <c r="C52"/>
    </row>
    <row r="53" spans="1:3" ht="40" customHeight="1" x14ac:dyDescent="0.25">
      <c r="A53" s="6"/>
      <c r="C53"/>
    </row>
    <row r="54" spans="1:3" ht="40" customHeight="1" x14ac:dyDescent="0.25">
      <c r="A54" s="6"/>
      <c r="C54"/>
    </row>
    <row r="55" spans="1:3" ht="40" customHeight="1" x14ac:dyDescent="0.25">
      <c r="A55" s="6"/>
      <c r="C55"/>
    </row>
    <row r="56" spans="1:3" ht="40" customHeight="1" x14ac:dyDescent="0.25">
      <c r="A56" s="6"/>
      <c r="C56"/>
    </row>
    <row r="57" spans="1:3" ht="40" customHeight="1" x14ac:dyDescent="0.25">
      <c r="A57" s="6"/>
      <c r="C57"/>
    </row>
    <row r="58" spans="1:3" ht="40" customHeight="1" x14ac:dyDescent="0.25">
      <c r="A58" s="6"/>
      <c r="C58"/>
    </row>
    <row r="59" spans="1:3" ht="40" customHeight="1" x14ac:dyDescent="0.25">
      <c r="A59" s="6"/>
      <c r="C59"/>
    </row>
    <row r="60" spans="1:3" ht="40" customHeight="1" x14ac:dyDescent="0.25">
      <c r="A60" s="6"/>
      <c r="C60"/>
    </row>
    <row r="61" spans="1:3" ht="40" customHeight="1" x14ac:dyDescent="0.25">
      <c r="A61" s="6"/>
      <c r="C61"/>
    </row>
    <row r="62" spans="1:3" ht="40" customHeight="1" x14ac:dyDescent="0.25">
      <c r="A62" s="6"/>
      <c r="C62"/>
    </row>
    <row r="63" spans="1:3" ht="40" customHeight="1" x14ac:dyDescent="0.25">
      <c r="A63" s="6"/>
      <c r="C63"/>
    </row>
    <row r="64" spans="1:3" ht="40" customHeight="1" x14ac:dyDescent="0.25">
      <c r="A64" s="6"/>
      <c r="C64"/>
    </row>
    <row r="65" spans="1:3" ht="40" customHeight="1" x14ac:dyDescent="0.25">
      <c r="A65" s="6"/>
      <c r="C65"/>
    </row>
    <row r="66" spans="1:3" ht="40" customHeight="1" x14ac:dyDescent="0.25">
      <c r="A66" s="6"/>
      <c r="C66"/>
    </row>
    <row r="67" spans="1:3" ht="40" customHeight="1" x14ac:dyDescent="0.25">
      <c r="A67" s="6"/>
      <c r="C67"/>
    </row>
    <row r="68" spans="1:3" ht="44.15" customHeight="1" x14ac:dyDescent="0.25">
      <c r="A68" s="6"/>
      <c r="C68"/>
    </row>
    <row r="69" spans="1:3" ht="44.15" customHeight="1" x14ac:dyDescent="0.25">
      <c r="A69" s="6"/>
      <c r="C69"/>
    </row>
    <row r="70" spans="1:3" ht="40" customHeight="1" x14ac:dyDescent="0.25">
      <c r="A70" s="6"/>
      <c r="C70"/>
    </row>
    <row r="71" spans="1:3" ht="40" customHeight="1" x14ac:dyDescent="0.25">
      <c r="A71" s="6"/>
      <c r="C71"/>
    </row>
    <row r="72" spans="1:3" ht="40" customHeight="1" x14ac:dyDescent="0.25">
      <c r="A72" s="6"/>
      <c r="C72"/>
    </row>
    <row r="73" spans="1:3" ht="40" customHeight="1" x14ac:dyDescent="0.25">
      <c r="A73" s="6"/>
      <c r="C73"/>
    </row>
    <row r="74" spans="1:3" ht="40" customHeight="1" x14ac:dyDescent="0.25">
      <c r="A74" s="6"/>
      <c r="C74"/>
    </row>
    <row r="75" spans="1:3" ht="40" customHeight="1" x14ac:dyDescent="0.25">
      <c r="A75" s="6"/>
      <c r="C75"/>
    </row>
    <row r="76" spans="1:3" ht="40" customHeight="1" x14ac:dyDescent="0.25">
      <c r="A76" s="6"/>
      <c r="C76"/>
    </row>
    <row r="77" spans="1:3" ht="40" customHeight="1" x14ac:dyDescent="0.25">
      <c r="A77" s="6"/>
      <c r="C77"/>
    </row>
    <row r="78" spans="1:3" ht="40" customHeight="1" x14ac:dyDescent="0.25">
      <c r="A78" s="6"/>
      <c r="C78"/>
    </row>
    <row r="79" spans="1:3" ht="40" customHeight="1" x14ac:dyDescent="0.25">
      <c r="A79" s="6"/>
      <c r="C79"/>
    </row>
    <row r="80" spans="1:3" ht="40" customHeight="1" x14ac:dyDescent="0.25">
      <c r="A80" s="6"/>
      <c r="C80"/>
    </row>
    <row r="81" spans="1:3" ht="40" customHeight="1" x14ac:dyDescent="0.25">
      <c r="A81" s="6"/>
      <c r="C81"/>
    </row>
    <row r="82" spans="1:3" ht="40" customHeight="1" x14ac:dyDescent="0.25">
      <c r="A82" s="6"/>
      <c r="C82"/>
    </row>
    <row r="83" spans="1:3" ht="40" customHeight="1" x14ac:dyDescent="0.25">
      <c r="A83" s="6"/>
      <c r="C83"/>
    </row>
    <row r="84" spans="1:3" ht="40" customHeight="1" x14ac:dyDescent="0.25">
      <c r="A84" s="6"/>
      <c r="C84"/>
    </row>
    <row r="85" spans="1:3" ht="40" customHeight="1" x14ac:dyDescent="0.25">
      <c r="A85" s="6"/>
      <c r="C85"/>
    </row>
    <row r="86" spans="1:3" ht="40" customHeight="1" x14ac:dyDescent="0.25">
      <c r="A86" s="6"/>
      <c r="C86"/>
    </row>
    <row r="87" spans="1:3" ht="40" customHeight="1" x14ac:dyDescent="0.25">
      <c r="A87" s="6"/>
      <c r="C87"/>
    </row>
    <row r="88" spans="1:3" ht="40" customHeight="1" x14ac:dyDescent="0.3">
      <c r="A88" s="3"/>
      <c r="C88"/>
    </row>
    <row r="89" spans="1:3" ht="40" customHeight="1" x14ac:dyDescent="0.3">
      <c r="A89" s="3"/>
      <c r="C89"/>
    </row>
    <row r="90" spans="1:3" ht="40" customHeight="1" x14ac:dyDescent="0.3">
      <c r="A90" s="3"/>
      <c r="C90"/>
    </row>
    <row r="91" spans="1:3" ht="40" customHeight="1" x14ac:dyDescent="0.3">
      <c r="A91" s="3"/>
      <c r="C91"/>
    </row>
    <row r="92" spans="1:3" ht="13" x14ac:dyDescent="0.3">
      <c r="A92" s="3"/>
      <c r="C92"/>
    </row>
    <row r="93" spans="1:3" ht="13" x14ac:dyDescent="0.3">
      <c r="A93" s="3"/>
      <c r="C93"/>
    </row>
    <row r="94" spans="1:3" ht="34" customHeight="1" x14ac:dyDescent="0.3">
      <c r="A94" s="3"/>
      <c r="C94"/>
    </row>
    <row r="95" spans="1:3" ht="34" customHeight="1" x14ac:dyDescent="0.3">
      <c r="A95" s="3"/>
      <c r="C95"/>
    </row>
    <row r="96" spans="1:3" ht="34" customHeight="1" x14ac:dyDescent="0.3">
      <c r="A96" s="3"/>
      <c r="C96"/>
    </row>
    <row r="97" spans="1:3" s="7" customFormat="1" ht="34" customHeight="1" x14ac:dyDescent="0.3">
      <c r="A97" s="8"/>
    </row>
    <row r="98" spans="1:3" ht="34" customHeight="1" x14ac:dyDescent="0.3">
      <c r="A98" s="3"/>
      <c r="C98"/>
    </row>
    <row r="99" spans="1:3" ht="34" customHeight="1" x14ac:dyDescent="0.3">
      <c r="A99" s="3"/>
      <c r="C99"/>
    </row>
    <row r="100" spans="1:3" ht="34" customHeight="1" x14ac:dyDescent="0.3">
      <c r="A100" s="3"/>
      <c r="C100"/>
    </row>
    <row r="101" spans="1:3" ht="34" customHeight="1" x14ac:dyDescent="0.3">
      <c r="A101" s="3"/>
      <c r="C101"/>
    </row>
    <row r="102" spans="1:3" ht="34" customHeight="1" x14ac:dyDescent="0.3">
      <c r="A102" s="3"/>
      <c r="C102"/>
    </row>
    <row r="103" spans="1:3" ht="13" x14ac:dyDescent="0.3">
      <c r="A103" s="3"/>
      <c r="C103"/>
    </row>
    <row r="104" spans="1:3" ht="36" customHeight="1" x14ac:dyDescent="0.3">
      <c r="A104" s="3"/>
      <c r="C104"/>
    </row>
    <row r="105" spans="1:3" ht="36" customHeight="1" x14ac:dyDescent="0.3">
      <c r="A105" s="3"/>
      <c r="C105"/>
    </row>
    <row r="106" spans="1:3" ht="36" customHeight="1" x14ac:dyDescent="0.3">
      <c r="A106" s="3"/>
      <c r="C106"/>
    </row>
    <row r="107" spans="1:3" ht="13" x14ac:dyDescent="0.3">
      <c r="A107" s="3"/>
      <c r="C107"/>
    </row>
    <row r="108" spans="1:3" ht="13" x14ac:dyDescent="0.3">
      <c r="A108" s="3"/>
      <c r="C108"/>
    </row>
    <row r="109" spans="1:3" ht="13" x14ac:dyDescent="0.3">
      <c r="A109" s="3"/>
      <c r="C109"/>
    </row>
    <row r="110" spans="1:3" ht="13" x14ac:dyDescent="0.3">
      <c r="A110" s="3"/>
      <c r="C110"/>
    </row>
    <row r="111" spans="1:3" ht="13" x14ac:dyDescent="0.3">
      <c r="A111" s="3"/>
      <c r="C111"/>
    </row>
    <row r="112" spans="1:3" ht="13" x14ac:dyDescent="0.3">
      <c r="A112" s="3"/>
      <c r="C112"/>
    </row>
    <row r="113" spans="1:3" ht="13" x14ac:dyDescent="0.3">
      <c r="A113" s="3"/>
      <c r="C113"/>
    </row>
    <row r="114" spans="1:3" ht="13" x14ac:dyDescent="0.3">
      <c r="A114" s="3"/>
      <c r="C114"/>
    </row>
    <row r="115" spans="1:3" ht="13" x14ac:dyDescent="0.3">
      <c r="A115" s="3"/>
      <c r="C115"/>
    </row>
    <row r="116" spans="1:3" ht="13" x14ac:dyDescent="0.3">
      <c r="A116" s="3"/>
      <c r="C116"/>
    </row>
    <row r="117" spans="1:3" ht="13" x14ac:dyDescent="0.3">
      <c r="A117" s="3"/>
      <c r="C117"/>
    </row>
    <row r="118" spans="1:3" ht="13" x14ac:dyDescent="0.3">
      <c r="A118" s="3"/>
      <c r="C118"/>
    </row>
    <row r="119" spans="1:3" ht="13" x14ac:dyDescent="0.3">
      <c r="A119" s="3"/>
      <c r="C119"/>
    </row>
    <row r="120" spans="1:3" ht="13" x14ac:dyDescent="0.3">
      <c r="A120" s="3"/>
      <c r="C120"/>
    </row>
    <row r="121" spans="1:3" ht="13" x14ac:dyDescent="0.3">
      <c r="A121" s="3"/>
      <c r="C121"/>
    </row>
    <row r="122" spans="1:3" ht="13" x14ac:dyDescent="0.3">
      <c r="A122" s="3"/>
      <c r="C122"/>
    </row>
    <row r="123" spans="1:3" ht="13" x14ac:dyDescent="0.3">
      <c r="A123" s="3"/>
      <c r="C123"/>
    </row>
    <row r="124" spans="1:3" ht="13" x14ac:dyDescent="0.3">
      <c r="A124" s="3"/>
      <c r="C124"/>
    </row>
    <row r="125" spans="1:3" ht="13" x14ac:dyDescent="0.3">
      <c r="A125" s="3"/>
      <c r="C125"/>
    </row>
    <row r="126" spans="1:3" ht="13" x14ac:dyDescent="0.3">
      <c r="A126" s="3"/>
      <c r="C126"/>
    </row>
    <row r="127" spans="1:3" ht="13" x14ac:dyDescent="0.3">
      <c r="A127" s="3"/>
      <c r="C127"/>
    </row>
    <row r="128" spans="1:3" ht="13" x14ac:dyDescent="0.3">
      <c r="A128" s="3"/>
      <c r="C128"/>
    </row>
    <row r="129" spans="1:3" ht="13" x14ac:dyDescent="0.3">
      <c r="A129" s="3"/>
      <c r="C129"/>
    </row>
    <row r="130" spans="1:3" ht="13" x14ac:dyDescent="0.3">
      <c r="A130" s="3"/>
      <c r="C130"/>
    </row>
    <row r="131" spans="1:3" ht="13" x14ac:dyDescent="0.3">
      <c r="A131" s="3"/>
      <c r="C131"/>
    </row>
    <row r="132" spans="1:3" ht="13" x14ac:dyDescent="0.3">
      <c r="A132" s="3"/>
      <c r="C132"/>
    </row>
    <row r="133" spans="1:3" ht="13" x14ac:dyDescent="0.3">
      <c r="A133" s="3"/>
      <c r="C133"/>
    </row>
    <row r="134" spans="1:3" ht="13" x14ac:dyDescent="0.3">
      <c r="A134" s="3"/>
      <c r="C134"/>
    </row>
    <row r="135" spans="1:3" ht="13" x14ac:dyDescent="0.3">
      <c r="A135" s="3"/>
      <c r="C135"/>
    </row>
    <row r="136" spans="1:3" ht="13" x14ac:dyDescent="0.3">
      <c r="A136" s="3"/>
      <c r="C136"/>
    </row>
    <row r="137" spans="1:3" ht="13" x14ac:dyDescent="0.3">
      <c r="A137" s="3"/>
      <c r="C137"/>
    </row>
    <row r="138" spans="1:3" ht="13" x14ac:dyDescent="0.3">
      <c r="A138" s="3"/>
      <c r="C138"/>
    </row>
    <row r="139" spans="1:3" ht="13" x14ac:dyDescent="0.3">
      <c r="A139" s="3"/>
      <c r="C139"/>
    </row>
    <row r="140" spans="1:3" ht="13" x14ac:dyDescent="0.3">
      <c r="A140" s="3"/>
      <c r="C140"/>
    </row>
    <row r="141" spans="1:3" ht="13" x14ac:dyDescent="0.3">
      <c r="A141" s="3"/>
      <c r="C141"/>
    </row>
    <row r="142" spans="1:3" ht="13" x14ac:dyDescent="0.3">
      <c r="A142" s="3"/>
      <c r="C142"/>
    </row>
    <row r="143" spans="1:3" ht="13" x14ac:dyDescent="0.3">
      <c r="A143" s="3"/>
      <c r="C143"/>
    </row>
    <row r="144" spans="1:3" ht="13" x14ac:dyDescent="0.3">
      <c r="A144" s="3"/>
      <c r="C144"/>
    </row>
    <row r="145" spans="1:3" ht="13" x14ac:dyDescent="0.3">
      <c r="A145" s="3"/>
      <c r="C145"/>
    </row>
    <row r="146" spans="1:3" ht="13" x14ac:dyDescent="0.3">
      <c r="A146" s="3"/>
      <c r="C146"/>
    </row>
    <row r="147" spans="1:3" ht="13" x14ac:dyDescent="0.3">
      <c r="A147" s="3"/>
      <c r="C147"/>
    </row>
    <row r="148" spans="1:3" ht="13" x14ac:dyDescent="0.3">
      <c r="A148" s="3"/>
      <c r="C148"/>
    </row>
    <row r="149" spans="1:3" ht="13" x14ac:dyDescent="0.3">
      <c r="A149" s="3"/>
      <c r="C149"/>
    </row>
    <row r="150" spans="1:3" ht="13" x14ac:dyDescent="0.3">
      <c r="A150" s="3"/>
      <c r="C150"/>
    </row>
    <row r="151" spans="1:3" ht="13" x14ac:dyDescent="0.3">
      <c r="A151" s="3"/>
      <c r="C151"/>
    </row>
    <row r="152" spans="1:3" ht="13" x14ac:dyDescent="0.3">
      <c r="A152" s="3"/>
      <c r="C152"/>
    </row>
    <row r="153" spans="1:3" ht="13" x14ac:dyDescent="0.3">
      <c r="A153" s="3"/>
      <c r="C153"/>
    </row>
    <row r="154" spans="1:3" ht="13" x14ac:dyDescent="0.3">
      <c r="A154" s="3"/>
      <c r="C154"/>
    </row>
    <row r="155" spans="1:3" ht="13" x14ac:dyDescent="0.3">
      <c r="A155" s="3"/>
      <c r="C155"/>
    </row>
    <row r="156" spans="1:3" ht="13" x14ac:dyDescent="0.3">
      <c r="A156" s="3"/>
      <c r="C156"/>
    </row>
    <row r="157" spans="1:3" ht="13" x14ac:dyDescent="0.3">
      <c r="A157" s="3"/>
      <c r="C157"/>
    </row>
    <row r="158" spans="1:3" ht="13" x14ac:dyDescent="0.3">
      <c r="A158" s="3"/>
      <c r="C158"/>
    </row>
    <row r="159" spans="1:3" ht="13" x14ac:dyDescent="0.3">
      <c r="A159" s="3"/>
      <c r="C159"/>
    </row>
    <row r="160" spans="1:3" ht="13" x14ac:dyDescent="0.3">
      <c r="A160" s="3"/>
      <c r="C160"/>
    </row>
    <row r="161" spans="1:3" ht="13" x14ac:dyDescent="0.3">
      <c r="A161" s="3"/>
      <c r="C161"/>
    </row>
    <row r="162" spans="1:3" ht="13" x14ac:dyDescent="0.3">
      <c r="A162" s="3"/>
      <c r="C162"/>
    </row>
    <row r="163" spans="1:3" ht="13" x14ac:dyDescent="0.3">
      <c r="A163" s="3"/>
      <c r="C163"/>
    </row>
    <row r="164" spans="1:3" ht="13" x14ac:dyDescent="0.3">
      <c r="A164" s="3"/>
      <c r="C164"/>
    </row>
    <row r="165" spans="1:3" ht="13" x14ac:dyDescent="0.3">
      <c r="A165" s="3"/>
      <c r="C165"/>
    </row>
    <row r="166" spans="1:3" ht="13" x14ac:dyDescent="0.3">
      <c r="A166" s="3"/>
      <c r="C166"/>
    </row>
    <row r="167" spans="1:3" ht="13" x14ac:dyDescent="0.3">
      <c r="A167" s="3"/>
      <c r="C167"/>
    </row>
    <row r="168" spans="1:3" ht="13" x14ac:dyDescent="0.3">
      <c r="A168" s="3"/>
      <c r="C168"/>
    </row>
    <row r="169" spans="1:3" ht="13" x14ac:dyDescent="0.3">
      <c r="A169" s="3"/>
      <c r="C169"/>
    </row>
    <row r="170" spans="1:3" ht="13" x14ac:dyDescent="0.3">
      <c r="A170" s="3"/>
      <c r="C170"/>
    </row>
    <row r="171" spans="1:3" ht="13" x14ac:dyDescent="0.3">
      <c r="A171" s="3"/>
      <c r="C171"/>
    </row>
    <row r="172" spans="1:3" ht="13" x14ac:dyDescent="0.3">
      <c r="A172" s="3"/>
      <c r="C172"/>
    </row>
    <row r="173" spans="1:3" ht="13" x14ac:dyDescent="0.3">
      <c r="A173" s="3"/>
      <c r="C173"/>
    </row>
    <row r="174" spans="1:3" ht="13" x14ac:dyDescent="0.3">
      <c r="A174" s="3"/>
      <c r="C174"/>
    </row>
    <row r="175" spans="1:3" ht="13" x14ac:dyDescent="0.3">
      <c r="A175" s="3"/>
      <c r="C175"/>
    </row>
    <row r="176" spans="1:3" ht="13" x14ac:dyDescent="0.3">
      <c r="A176" s="3"/>
      <c r="C176"/>
    </row>
    <row r="177" spans="1:3" ht="13" x14ac:dyDescent="0.3">
      <c r="A177" s="3"/>
      <c r="C177"/>
    </row>
    <row r="178" spans="1:3" ht="13" x14ac:dyDescent="0.3">
      <c r="A178" s="3"/>
      <c r="C178"/>
    </row>
    <row r="179" spans="1:3" ht="13" x14ac:dyDescent="0.3">
      <c r="A179" s="3"/>
      <c r="C179"/>
    </row>
    <row r="180" spans="1:3" ht="13" x14ac:dyDescent="0.3">
      <c r="A180" s="3"/>
      <c r="C180"/>
    </row>
    <row r="181" spans="1:3" ht="13" x14ac:dyDescent="0.3">
      <c r="A181" s="3"/>
      <c r="C181"/>
    </row>
    <row r="182" spans="1:3" ht="13" x14ac:dyDescent="0.3">
      <c r="A182" s="3"/>
      <c r="C182"/>
    </row>
    <row r="183" spans="1:3" ht="13" x14ac:dyDescent="0.3">
      <c r="A183" s="3"/>
      <c r="C183"/>
    </row>
    <row r="184" spans="1:3" ht="13" x14ac:dyDescent="0.3">
      <c r="A184" s="3"/>
      <c r="C184"/>
    </row>
    <row r="185" spans="1:3" ht="13" x14ac:dyDescent="0.3">
      <c r="A185" s="3"/>
      <c r="C185"/>
    </row>
    <row r="186" spans="1:3" ht="13" x14ac:dyDescent="0.3">
      <c r="A186" s="3"/>
      <c r="C186"/>
    </row>
    <row r="187" spans="1:3" ht="13" x14ac:dyDescent="0.3">
      <c r="A187" s="3"/>
      <c r="C187"/>
    </row>
    <row r="188" spans="1:3" ht="13" x14ac:dyDescent="0.3">
      <c r="A188" s="3"/>
      <c r="C188"/>
    </row>
    <row r="189" spans="1:3" ht="13" x14ac:dyDescent="0.3">
      <c r="A189" s="3"/>
      <c r="C189"/>
    </row>
    <row r="190" spans="1:3" ht="13" x14ac:dyDescent="0.3">
      <c r="A190" s="3"/>
      <c r="C190"/>
    </row>
    <row r="191" spans="1:3" ht="13" x14ac:dyDescent="0.3">
      <c r="A191" s="3"/>
      <c r="C191"/>
    </row>
    <row r="192" spans="1:3" ht="13" x14ac:dyDescent="0.3">
      <c r="A192" s="3"/>
      <c r="C192"/>
    </row>
    <row r="193" spans="1:3" ht="13" x14ac:dyDescent="0.3">
      <c r="A193" s="3"/>
      <c r="C193"/>
    </row>
    <row r="194" spans="1:3" ht="13" x14ac:dyDescent="0.3">
      <c r="A194" s="3"/>
      <c r="C194"/>
    </row>
    <row r="195" spans="1:3" ht="13" x14ac:dyDescent="0.3">
      <c r="A195" s="3"/>
      <c r="C195"/>
    </row>
    <row r="196" spans="1:3" ht="13" x14ac:dyDescent="0.3">
      <c r="A196" s="3"/>
      <c r="C196"/>
    </row>
    <row r="197" spans="1:3" ht="13" x14ac:dyDescent="0.3">
      <c r="A197" s="3"/>
      <c r="C197"/>
    </row>
    <row r="198" spans="1:3" ht="13" x14ac:dyDescent="0.3">
      <c r="A198" s="3"/>
      <c r="C198"/>
    </row>
    <row r="199" spans="1:3" ht="13" x14ac:dyDescent="0.3">
      <c r="A199" s="3"/>
      <c r="C199"/>
    </row>
    <row r="200" spans="1:3" ht="13" x14ac:dyDescent="0.3">
      <c r="A200" s="3"/>
      <c r="C200"/>
    </row>
    <row r="201" spans="1:3" ht="13" x14ac:dyDescent="0.3">
      <c r="A201" s="3"/>
      <c r="C201"/>
    </row>
    <row r="202" spans="1:3" ht="13" x14ac:dyDescent="0.3">
      <c r="A202" s="3"/>
      <c r="C202"/>
    </row>
    <row r="203" spans="1:3" ht="13" x14ac:dyDescent="0.3">
      <c r="A203" s="3"/>
      <c r="C203"/>
    </row>
    <row r="204" spans="1:3" ht="13" x14ac:dyDescent="0.3">
      <c r="A204" s="3"/>
      <c r="C204"/>
    </row>
    <row r="205" spans="1:3" ht="13" x14ac:dyDescent="0.3">
      <c r="A205" s="3"/>
      <c r="C205"/>
    </row>
    <row r="206" spans="1:3" ht="13" x14ac:dyDescent="0.3">
      <c r="A206" s="3"/>
      <c r="C206"/>
    </row>
    <row r="207" spans="1:3" ht="13" x14ac:dyDescent="0.3">
      <c r="A207" s="3"/>
      <c r="C207"/>
    </row>
    <row r="208" spans="1:3" ht="13" x14ac:dyDescent="0.3">
      <c r="A208" s="3"/>
      <c r="C208"/>
    </row>
    <row r="209" spans="1:3" ht="13" x14ac:dyDescent="0.3">
      <c r="A209" s="3"/>
      <c r="C209"/>
    </row>
    <row r="210" spans="1:3" ht="13" x14ac:dyDescent="0.3">
      <c r="A210" s="3"/>
      <c r="C210"/>
    </row>
    <row r="211" spans="1:3" ht="13" x14ac:dyDescent="0.3">
      <c r="A211" s="3"/>
      <c r="C211"/>
    </row>
    <row r="212" spans="1:3" ht="13" x14ac:dyDescent="0.3">
      <c r="A212" s="3"/>
      <c r="C212"/>
    </row>
    <row r="213" spans="1:3" ht="13" x14ac:dyDescent="0.3">
      <c r="A213" s="3"/>
      <c r="C213"/>
    </row>
    <row r="214" spans="1:3" ht="13" x14ac:dyDescent="0.3">
      <c r="A214" s="3"/>
      <c r="C214"/>
    </row>
    <row r="215" spans="1:3" ht="13" x14ac:dyDescent="0.3">
      <c r="A215" s="3"/>
      <c r="C215"/>
    </row>
    <row r="216" spans="1:3" ht="13" x14ac:dyDescent="0.3">
      <c r="A216" s="3"/>
      <c r="C216"/>
    </row>
    <row r="217" spans="1:3" ht="13" x14ac:dyDescent="0.3">
      <c r="A217" s="3"/>
      <c r="C217"/>
    </row>
    <row r="218" spans="1:3" ht="13" x14ac:dyDescent="0.3">
      <c r="A218" s="3"/>
      <c r="C218"/>
    </row>
    <row r="219" spans="1:3" ht="13" x14ac:dyDescent="0.3">
      <c r="A219" s="3"/>
      <c r="C219"/>
    </row>
    <row r="220" spans="1:3" ht="13" x14ac:dyDescent="0.3">
      <c r="A220" s="3"/>
      <c r="C220"/>
    </row>
    <row r="221" spans="1:3" ht="13" x14ac:dyDescent="0.3">
      <c r="A221" s="3"/>
      <c r="C221"/>
    </row>
    <row r="222" spans="1:3" ht="13" x14ac:dyDescent="0.3">
      <c r="A222" s="3"/>
      <c r="C222"/>
    </row>
    <row r="223" spans="1:3" ht="13" x14ac:dyDescent="0.3">
      <c r="A223" s="3"/>
      <c r="C223"/>
    </row>
    <row r="224" spans="1:3" ht="13" x14ac:dyDescent="0.3">
      <c r="A224" s="3"/>
      <c r="C224"/>
    </row>
    <row r="225" spans="1:3" ht="13" x14ac:dyDescent="0.3">
      <c r="A225" s="3"/>
      <c r="C225"/>
    </row>
    <row r="226" spans="1:3" ht="13" x14ac:dyDescent="0.3">
      <c r="A226" s="3"/>
      <c r="C226"/>
    </row>
    <row r="227" spans="1:3" ht="13" x14ac:dyDescent="0.3">
      <c r="A227" s="3"/>
      <c r="C227"/>
    </row>
    <row r="228" spans="1:3" ht="13" x14ac:dyDescent="0.3">
      <c r="A228" s="3"/>
      <c r="C228"/>
    </row>
    <row r="229" spans="1:3" ht="13" x14ac:dyDescent="0.3">
      <c r="A229" s="3"/>
      <c r="C229"/>
    </row>
    <row r="230" spans="1:3" ht="13" x14ac:dyDescent="0.3">
      <c r="A230" s="3"/>
      <c r="C230"/>
    </row>
    <row r="231" spans="1:3" ht="13" x14ac:dyDescent="0.3">
      <c r="A231" s="3"/>
      <c r="C231"/>
    </row>
    <row r="232" spans="1:3" ht="13" x14ac:dyDescent="0.3">
      <c r="A232" s="3"/>
      <c r="C232"/>
    </row>
    <row r="233" spans="1:3" ht="13" x14ac:dyDescent="0.3">
      <c r="A233" s="3"/>
      <c r="C233"/>
    </row>
    <row r="234" spans="1:3" ht="13" x14ac:dyDescent="0.3">
      <c r="A234" s="3"/>
      <c r="C234"/>
    </row>
    <row r="235" spans="1:3" ht="13" x14ac:dyDescent="0.3">
      <c r="A235" s="3"/>
      <c r="C235"/>
    </row>
    <row r="236" spans="1:3" ht="13" x14ac:dyDescent="0.3">
      <c r="A236" s="3"/>
      <c r="C236"/>
    </row>
    <row r="237" spans="1:3" ht="13" x14ac:dyDescent="0.3">
      <c r="A237" s="3"/>
      <c r="C237"/>
    </row>
    <row r="238" spans="1:3" ht="13" x14ac:dyDescent="0.3">
      <c r="A238" s="3"/>
      <c r="C238"/>
    </row>
    <row r="239" spans="1:3" ht="13" x14ac:dyDescent="0.3">
      <c r="A239" s="3"/>
      <c r="C239"/>
    </row>
    <row r="240" spans="1:3" ht="13" x14ac:dyDescent="0.3">
      <c r="A240" s="3"/>
      <c r="C240"/>
    </row>
    <row r="241" spans="1:3" ht="13" x14ac:dyDescent="0.3">
      <c r="A241" s="3"/>
      <c r="C241"/>
    </row>
    <row r="242" spans="1:3" ht="13" x14ac:dyDescent="0.3">
      <c r="A242" s="3"/>
      <c r="C242"/>
    </row>
    <row r="243" spans="1:3" ht="13" x14ac:dyDescent="0.3">
      <c r="A243" s="3"/>
      <c r="C243"/>
    </row>
    <row r="244" spans="1:3" ht="13" x14ac:dyDescent="0.3">
      <c r="A244" s="3"/>
      <c r="C244"/>
    </row>
    <row r="245" spans="1:3" ht="13" x14ac:dyDescent="0.3">
      <c r="A245" s="3"/>
      <c r="C245"/>
    </row>
    <row r="246" spans="1:3" ht="13" x14ac:dyDescent="0.3">
      <c r="A246" s="3"/>
      <c r="C246"/>
    </row>
    <row r="247" spans="1:3" ht="13" x14ac:dyDescent="0.3">
      <c r="A247" s="3"/>
      <c r="C247"/>
    </row>
    <row r="248" spans="1:3" ht="13" x14ac:dyDescent="0.3">
      <c r="A248" s="3"/>
      <c r="C248"/>
    </row>
    <row r="249" spans="1:3" ht="13" x14ac:dyDescent="0.3">
      <c r="A249" s="3"/>
      <c r="C249"/>
    </row>
    <row r="250" spans="1:3" ht="13" x14ac:dyDescent="0.3">
      <c r="A250" s="3"/>
      <c r="C250"/>
    </row>
    <row r="251" spans="1:3" ht="13" x14ac:dyDescent="0.3">
      <c r="A251" s="3"/>
      <c r="C251"/>
    </row>
    <row r="252" spans="1:3" ht="13" x14ac:dyDescent="0.3">
      <c r="A252" s="3"/>
      <c r="C252"/>
    </row>
    <row r="253" spans="1:3" ht="13" x14ac:dyDescent="0.3">
      <c r="A253" s="3"/>
      <c r="C253"/>
    </row>
    <row r="254" spans="1:3" ht="13" x14ac:dyDescent="0.3">
      <c r="A254" s="3"/>
      <c r="C254"/>
    </row>
    <row r="255" spans="1:3" ht="13" x14ac:dyDescent="0.3">
      <c r="A255" s="3"/>
      <c r="C255"/>
    </row>
    <row r="256" spans="1:3" ht="13" x14ac:dyDescent="0.3">
      <c r="A256" s="3"/>
      <c r="C256"/>
    </row>
    <row r="257" spans="1:3" ht="13" x14ac:dyDescent="0.3">
      <c r="A257" s="3"/>
      <c r="C257"/>
    </row>
    <row r="258" spans="1:3" ht="13" x14ac:dyDescent="0.3">
      <c r="A258" s="3"/>
      <c r="C258"/>
    </row>
    <row r="259" spans="1:3" ht="13" x14ac:dyDescent="0.3">
      <c r="A259" s="3"/>
      <c r="C259"/>
    </row>
    <row r="260" spans="1:3" ht="13" x14ac:dyDescent="0.3">
      <c r="A260" s="3"/>
      <c r="C260"/>
    </row>
    <row r="261" spans="1:3" ht="13" x14ac:dyDescent="0.3">
      <c r="A261" s="3"/>
      <c r="C261"/>
    </row>
    <row r="262" spans="1:3" ht="13" x14ac:dyDescent="0.3">
      <c r="A262" s="3"/>
      <c r="C262"/>
    </row>
    <row r="263" spans="1:3" ht="13" x14ac:dyDescent="0.3">
      <c r="A263" s="3"/>
      <c r="C263"/>
    </row>
    <row r="264" spans="1:3" ht="13" x14ac:dyDescent="0.3">
      <c r="A264" s="3"/>
      <c r="C264"/>
    </row>
    <row r="265" spans="1:3" ht="13" x14ac:dyDescent="0.3">
      <c r="A265" s="3"/>
      <c r="C265"/>
    </row>
    <row r="266" spans="1:3" ht="13" x14ac:dyDescent="0.3">
      <c r="A266" s="3"/>
      <c r="C266"/>
    </row>
    <row r="267" spans="1:3" ht="13" x14ac:dyDescent="0.3">
      <c r="A267" s="3"/>
      <c r="C267"/>
    </row>
    <row r="268" spans="1:3" ht="13" x14ac:dyDescent="0.3">
      <c r="A268" s="3"/>
      <c r="C268"/>
    </row>
    <row r="269" spans="1:3" ht="13" x14ac:dyDescent="0.3">
      <c r="A269" s="3"/>
      <c r="C269"/>
    </row>
    <row r="270" spans="1:3" ht="13" x14ac:dyDescent="0.3">
      <c r="A270" s="3"/>
      <c r="C270"/>
    </row>
    <row r="271" spans="1:3" ht="13" x14ac:dyDescent="0.3">
      <c r="A271" s="3"/>
      <c r="C271"/>
    </row>
    <row r="272" spans="1:3" ht="13" x14ac:dyDescent="0.3">
      <c r="A272" s="3"/>
      <c r="C272"/>
    </row>
    <row r="273" spans="1:3" ht="13" x14ac:dyDescent="0.3">
      <c r="A273" s="3"/>
      <c r="C273"/>
    </row>
    <row r="274" spans="1:3" ht="13" x14ac:dyDescent="0.3">
      <c r="A274" s="3"/>
      <c r="C274"/>
    </row>
    <row r="275" spans="1:3" ht="13" x14ac:dyDescent="0.3">
      <c r="A275" s="3"/>
      <c r="C275"/>
    </row>
    <row r="276" spans="1:3" ht="13" x14ac:dyDescent="0.3">
      <c r="A276" s="3"/>
      <c r="C276"/>
    </row>
    <row r="277" spans="1:3" ht="13" x14ac:dyDescent="0.3">
      <c r="A277" s="3"/>
      <c r="C277"/>
    </row>
    <row r="278" spans="1:3" ht="13" x14ac:dyDescent="0.3">
      <c r="A278" s="3"/>
      <c r="C278"/>
    </row>
    <row r="279" spans="1:3" ht="13" x14ac:dyDescent="0.3">
      <c r="A279" s="3"/>
      <c r="C279"/>
    </row>
    <row r="280" spans="1:3" ht="13" x14ac:dyDescent="0.3">
      <c r="A280" s="3"/>
      <c r="C280"/>
    </row>
    <row r="281" spans="1:3" ht="13" x14ac:dyDescent="0.3">
      <c r="A281" s="3"/>
      <c r="C281"/>
    </row>
    <row r="282" spans="1:3" ht="13" x14ac:dyDescent="0.3">
      <c r="A282" s="3"/>
      <c r="C282"/>
    </row>
    <row r="283" spans="1:3" ht="13" x14ac:dyDescent="0.3">
      <c r="A283" s="3"/>
      <c r="C283"/>
    </row>
    <row r="284" spans="1:3" ht="13" x14ac:dyDescent="0.3">
      <c r="A284" s="3"/>
      <c r="C284"/>
    </row>
    <row r="285" spans="1:3" ht="13" x14ac:dyDescent="0.3">
      <c r="A285" s="3"/>
      <c r="C285"/>
    </row>
    <row r="286" spans="1:3" ht="13" x14ac:dyDescent="0.3">
      <c r="A286" s="3"/>
      <c r="C286"/>
    </row>
    <row r="287" spans="1:3" ht="13" x14ac:dyDescent="0.3">
      <c r="A287" s="3"/>
      <c r="C287"/>
    </row>
    <row r="288" spans="1:3" ht="13" x14ac:dyDescent="0.3">
      <c r="A288" s="3"/>
      <c r="C288"/>
    </row>
    <row r="289" spans="1:3" ht="13" x14ac:dyDescent="0.3">
      <c r="A289" s="3"/>
      <c r="C289"/>
    </row>
    <row r="290" spans="1:3" ht="13" x14ac:dyDescent="0.3">
      <c r="A290" s="3"/>
      <c r="C290"/>
    </row>
    <row r="291" spans="1:3" ht="13" x14ac:dyDescent="0.3">
      <c r="A291" s="3"/>
      <c r="C291"/>
    </row>
    <row r="292" spans="1:3" ht="13" x14ac:dyDescent="0.3">
      <c r="A292" s="3"/>
      <c r="C292"/>
    </row>
    <row r="293" spans="1:3" ht="13" x14ac:dyDescent="0.3">
      <c r="A293" s="3"/>
      <c r="C293"/>
    </row>
    <row r="294" spans="1:3" ht="13" x14ac:dyDescent="0.3">
      <c r="A294" s="3"/>
      <c r="C294"/>
    </row>
    <row r="295" spans="1:3" ht="13" x14ac:dyDescent="0.3">
      <c r="A295" s="3"/>
      <c r="C295"/>
    </row>
    <row r="296" spans="1:3" ht="13" x14ac:dyDescent="0.3">
      <c r="A296" s="3"/>
      <c r="C296"/>
    </row>
    <row r="297" spans="1:3" ht="13" x14ac:dyDescent="0.3">
      <c r="A297" s="3"/>
      <c r="C297"/>
    </row>
    <row r="298" spans="1:3" ht="13" x14ac:dyDescent="0.3">
      <c r="A298" s="3"/>
      <c r="C298"/>
    </row>
    <row r="299" spans="1:3" ht="13" x14ac:dyDescent="0.3">
      <c r="A299" s="3"/>
      <c r="C299"/>
    </row>
    <row r="300" spans="1:3" ht="13" x14ac:dyDescent="0.3">
      <c r="A300" s="3"/>
      <c r="C300"/>
    </row>
    <row r="301" spans="1:3" ht="13" x14ac:dyDescent="0.3">
      <c r="A301" s="3"/>
      <c r="C301"/>
    </row>
    <row r="302" spans="1:3" ht="13" x14ac:dyDescent="0.3">
      <c r="A302" s="3"/>
      <c r="C302"/>
    </row>
    <row r="303" spans="1:3" ht="13" x14ac:dyDescent="0.3">
      <c r="A303" s="3"/>
      <c r="C303"/>
    </row>
    <row r="304" spans="1:3" ht="13" x14ac:dyDescent="0.3">
      <c r="A304" s="3"/>
    </row>
    <row r="305" spans="1:1" ht="13" x14ac:dyDescent="0.3">
      <c r="A305" s="3"/>
    </row>
    <row r="306" spans="1:1" ht="13" x14ac:dyDescent="0.3">
      <c r="A306" s="3"/>
    </row>
    <row r="307" spans="1:1" ht="13" x14ac:dyDescent="0.3">
      <c r="A307" s="3"/>
    </row>
    <row r="308" spans="1:1" ht="13" x14ac:dyDescent="0.3">
      <c r="A308" s="3"/>
    </row>
    <row r="309" spans="1:1" ht="13" x14ac:dyDescent="0.3">
      <c r="A309" s="3"/>
    </row>
    <row r="310" spans="1:1" ht="13" x14ac:dyDescent="0.3">
      <c r="A310" s="3"/>
    </row>
    <row r="311" spans="1:1" ht="13" x14ac:dyDescent="0.3">
      <c r="A311" s="3"/>
    </row>
    <row r="312" spans="1:1" ht="13" x14ac:dyDescent="0.3">
      <c r="A312" s="3"/>
    </row>
    <row r="313" spans="1:1" ht="13" x14ac:dyDescent="0.3">
      <c r="A313" s="3"/>
    </row>
    <row r="314" spans="1:1" ht="13" x14ac:dyDescent="0.3">
      <c r="A314" s="3"/>
    </row>
    <row r="315" spans="1:1" ht="13" x14ac:dyDescent="0.3">
      <c r="A315" s="3"/>
    </row>
    <row r="316" spans="1:1" ht="13" x14ac:dyDescent="0.3">
      <c r="A316" s="3"/>
    </row>
    <row r="317" spans="1:1" ht="13" x14ac:dyDescent="0.3">
      <c r="A317" s="3"/>
    </row>
    <row r="318" spans="1:1" ht="13" x14ac:dyDescent="0.3">
      <c r="A318" s="3"/>
    </row>
    <row r="319" spans="1:1" ht="13" x14ac:dyDescent="0.3">
      <c r="A319" s="3"/>
    </row>
    <row r="320" spans="1:1" ht="13" x14ac:dyDescent="0.3">
      <c r="A320" s="3"/>
    </row>
    <row r="321" spans="1:1" ht="13" x14ac:dyDescent="0.3">
      <c r="A321" s="3"/>
    </row>
    <row r="322" spans="1:1" ht="13" x14ac:dyDescent="0.3">
      <c r="A322" s="3"/>
    </row>
    <row r="323" spans="1:1" ht="13" x14ac:dyDescent="0.3">
      <c r="A323" s="3"/>
    </row>
    <row r="324" spans="1:1" ht="13" x14ac:dyDescent="0.3">
      <c r="A324" s="3"/>
    </row>
    <row r="325" spans="1:1" ht="13" x14ac:dyDescent="0.3">
      <c r="A325" s="3"/>
    </row>
    <row r="326" spans="1:1" ht="13" x14ac:dyDescent="0.3">
      <c r="A326" s="3"/>
    </row>
    <row r="327" spans="1:1" ht="13" x14ac:dyDescent="0.3">
      <c r="A327" s="3"/>
    </row>
    <row r="328" spans="1:1" ht="13" x14ac:dyDescent="0.3">
      <c r="A328" s="3"/>
    </row>
    <row r="329" spans="1:1" ht="13" x14ac:dyDescent="0.3">
      <c r="A329" s="3"/>
    </row>
    <row r="330" spans="1:1" ht="13" x14ac:dyDescent="0.3">
      <c r="A330" s="3"/>
    </row>
    <row r="331" spans="1:1" ht="13" x14ac:dyDescent="0.3">
      <c r="A331" s="3"/>
    </row>
    <row r="332" spans="1:1" ht="13" x14ac:dyDescent="0.3">
      <c r="A332" s="3"/>
    </row>
    <row r="333" spans="1:1" ht="13" x14ac:dyDescent="0.3">
      <c r="A333" s="3"/>
    </row>
    <row r="334" spans="1:1" ht="13" x14ac:dyDescent="0.3">
      <c r="A334" s="3"/>
    </row>
    <row r="335" spans="1:1" ht="13" x14ac:dyDescent="0.3">
      <c r="A335" s="3"/>
    </row>
    <row r="336" spans="1:1" ht="13" x14ac:dyDescent="0.3">
      <c r="A336" s="3"/>
    </row>
    <row r="337" spans="1:1" ht="13" x14ac:dyDescent="0.3">
      <c r="A337" s="3"/>
    </row>
    <row r="338" spans="1:1" ht="13" x14ac:dyDescent="0.3">
      <c r="A338" s="3"/>
    </row>
    <row r="339" spans="1:1" ht="13" x14ac:dyDescent="0.3">
      <c r="A339" s="3"/>
    </row>
    <row r="340" spans="1:1" ht="13" x14ac:dyDescent="0.3">
      <c r="A340" s="3"/>
    </row>
    <row r="341" spans="1:1" ht="13" x14ac:dyDescent="0.3">
      <c r="A341" s="3"/>
    </row>
    <row r="342" spans="1:1" ht="13" x14ac:dyDescent="0.3">
      <c r="A342" s="3"/>
    </row>
    <row r="343" spans="1:1" ht="13" x14ac:dyDescent="0.3">
      <c r="A343" s="3"/>
    </row>
    <row r="344" spans="1:1" ht="13" x14ac:dyDescent="0.3">
      <c r="A344" s="3"/>
    </row>
    <row r="345" spans="1:1" ht="13" x14ac:dyDescent="0.3">
      <c r="A345" s="3"/>
    </row>
    <row r="346" spans="1:1" ht="13" x14ac:dyDescent="0.3">
      <c r="A346" s="3"/>
    </row>
    <row r="347" spans="1:1" ht="13" x14ac:dyDescent="0.3">
      <c r="A347" s="3"/>
    </row>
    <row r="348" spans="1:1" ht="13" x14ac:dyDescent="0.3">
      <c r="A348" s="3"/>
    </row>
    <row r="349" spans="1:1" ht="13" x14ac:dyDescent="0.3">
      <c r="A349" s="3"/>
    </row>
    <row r="350" spans="1:1" ht="13" x14ac:dyDescent="0.3">
      <c r="A350" s="3"/>
    </row>
    <row r="351" spans="1:1" ht="13" x14ac:dyDescent="0.3">
      <c r="A351" s="3"/>
    </row>
    <row r="352" spans="1:1" ht="13" x14ac:dyDescent="0.3">
      <c r="A352" s="3"/>
    </row>
    <row r="353" spans="1:1" ht="13" x14ac:dyDescent="0.3">
      <c r="A353" s="3"/>
    </row>
    <row r="354" spans="1:1" ht="13" x14ac:dyDescent="0.3">
      <c r="A354" s="3"/>
    </row>
    <row r="355" spans="1:1" ht="13" x14ac:dyDescent="0.3">
      <c r="A355" s="3"/>
    </row>
    <row r="356" spans="1:1" ht="13" x14ac:dyDescent="0.3">
      <c r="A356" s="3"/>
    </row>
    <row r="357" spans="1:1" ht="13" x14ac:dyDescent="0.3">
      <c r="A357" s="3"/>
    </row>
    <row r="358" spans="1:1" ht="13" x14ac:dyDescent="0.3">
      <c r="A358" s="3"/>
    </row>
    <row r="359" spans="1:1" ht="13" x14ac:dyDescent="0.3">
      <c r="A359" s="3"/>
    </row>
    <row r="360" spans="1:1" ht="13" x14ac:dyDescent="0.3">
      <c r="A360" s="3"/>
    </row>
    <row r="361" spans="1:1" ht="13" x14ac:dyDescent="0.3">
      <c r="A361" s="3"/>
    </row>
    <row r="362" spans="1:1" ht="13" x14ac:dyDescent="0.3">
      <c r="A362" s="3"/>
    </row>
    <row r="363" spans="1:1" ht="13" x14ac:dyDescent="0.3">
      <c r="A363" s="3"/>
    </row>
    <row r="364" spans="1:1" ht="13" x14ac:dyDescent="0.3">
      <c r="A364" s="3"/>
    </row>
    <row r="365" spans="1:1" ht="13" x14ac:dyDescent="0.3">
      <c r="A365" s="3"/>
    </row>
    <row r="366" spans="1:1" ht="13" x14ac:dyDescent="0.3">
      <c r="A366" s="3"/>
    </row>
    <row r="367" spans="1:1" ht="13" x14ac:dyDescent="0.3">
      <c r="A367" s="3"/>
    </row>
    <row r="368" spans="1:1" ht="13" x14ac:dyDescent="0.3">
      <c r="A368" s="3"/>
    </row>
    <row r="369" spans="1:1" ht="13" x14ac:dyDescent="0.3">
      <c r="A369" s="3"/>
    </row>
    <row r="370" spans="1:1" ht="13" x14ac:dyDescent="0.3">
      <c r="A370" s="3"/>
    </row>
    <row r="371" spans="1:1" ht="13" x14ac:dyDescent="0.3">
      <c r="A371" s="3"/>
    </row>
    <row r="372" spans="1:1" ht="13" x14ac:dyDescent="0.3">
      <c r="A372" s="3"/>
    </row>
    <row r="373" spans="1:1" ht="13" x14ac:dyDescent="0.3">
      <c r="A373" s="3"/>
    </row>
    <row r="374" spans="1:1" ht="13" x14ac:dyDescent="0.3">
      <c r="A374" s="3"/>
    </row>
    <row r="375" spans="1:1" ht="13" x14ac:dyDescent="0.3">
      <c r="A375" s="3"/>
    </row>
    <row r="376" spans="1:1" ht="13" x14ac:dyDescent="0.3">
      <c r="A376" s="3"/>
    </row>
    <row r="377" spans="1:1" ht="13" x14ac:dyDescent="0.3">
      <c r="A377" s="3"/>
    </row>
    <row r="378" spans="1:1" ht="13" x14ac:dyDescent="0.3">
      <c r="A378" s="3"/>
    </row>
    <row r="379" spans="1:1" ht="13" x14ac:dyDescent="0.3">
      <c r="A379" s="3"/>
    </row>
    <row r="380" spans="1:1" ht="13" x14ac:dyDescent="0.3">
      <c r="A380" s="3"/>
    </row>
    <row r="381" spans="1:1" ht="13" x14ac:dyDescent="0.3">
      <c r="A381" s="3"/>
    </row>
    <row r="382" spans="1:1" ht="13" x14ac:dyDescent="0.3">
      <c r="A382" s="3"/>
    </row>
    <row r="383" spans="1:1" ht="13" x14ac:dyDescent="0.3">
      <c r="A383" s="3"/>
    </row>
    <row r="384" spans="1:1" ht="13" x14ac:dyDescent="0.3">
      <c r="A384" s="3"/>
    </row>
    <row r="385" spans="1:1" ht="13" x14ac:dyDescent="0.3">
      <c r="A385" s="3"/>
    </row>
    <row r="386" spans="1:1" ht="13" x14ac:dyDescent="0.3">
      <c r="A386" s="3"/>
    </row>
    <row r="387" spans="1:1" ht="13" x14ac:dyDescent="0.3">
      <c r="A387" s="3"/>
    </row>
    <row r="388" spans="1:1" ht="13" x14ac:dyDescent="0.3">
      <c r="A388" s="3"/>
    </row>
    <row r="389" spans="1:1" ht="13" x14ac:dyDescent="0.3">
      <c r="A389" s="3"/>
    </row>
    <row r="390" spans="1:1" ht="13" x14ac:dyDescent="0.3">
      <c r="A390" s="3"/>
    </row>
    <row r="391" spans="1:1" ht="13" x14ac:dyDescent="0.3">
      <c r="A391" s="3"/>
    </row>
    <row r="392" spans="1:1" ht="13" x14ac:dyDescent="0.3">
      <c r="A392" s="3"/>
    </row>
    <row r="393" spans="1:1" ht="13" x14ac:dyDescent="0.3">
      <c r="A393" s="3"/>
    </row>
    <row r="394" spans="1:1" ht="13" x14ac:dyDescent="0.3">
      <c r="A394" s="3"/>
    </row>
    <row r="395" spans="1:1" ht="13" x14ac:dyDescent="0.3">
      <c r="A395" s="3"/>
    </row>
    <row r="396" spans="1:1" ht="13" x14ac:dyDescent="0.3">
      <c r="A396" s="3"/>
    </row>
    <row r="397" spans="1:1" ht="13" x14ac:dyDescent="0.3">
      <c r="A397" s="3"/>
    </row>
    <row r="398" spans="1:1" ht="13" x14ac:dyDescent="0.3">
      <c r="A398" s="3"/>
    </row>
    <row r="399" spans="1:1" ht="13" x14ac:dyDescent="0.3">
      <c r="A399" s="3"/>
    </row>
    <row r="400" spans="1:1" ht="13" x14ac:dyDescent="0.3">
      <c r="A400" s="3"/>
    </row>
    <row r="401" spans="1:1" ht="13" x14ac:dyDescent="0.3">
      <c r="A401" s="3"/>
    </row>
    <row r="402" spans="1:1" ht="13" x14ac:dyDescent="0.3">
      <c r="A402" s="3"/>
    </row>
    <row r="403" spans="1:1" ht="13" x14ac:dyDescent="0.3">
      <c r="A403" s="3"/>
    </row>
    <row r="404" spans="1:1" ht="13" x14ac:dyDescent="0.3">
      <c r="A404" s="3"/>
    </row>
    <row r="405" spans="1:1" ht="13" x14ac:dyDescent="0.3">
      <c r="A405" s="3"/>
    </row>
    <row r="406" spans="1:1" ht="13" x14ac:dyDescent="0.3">
      <c r="A406" s="3"/>
    </row>
    <row r="407" spans="1:1" ht="13" x14ac:dyDescent="0.3">
      <c r="A407" s="3"/>
    </row>
    <row r="408" spans="1:1" ht="13" x14ac:dyDescent="0.3">
      <c r="A408" s="3"/>
    </row>
    <row r="409" spans="1:1" ht="13" x14ac:dyDescent="0.3">
      <c r="A409" s="3"/>
    </row>
    <row r="410" spans="1:1" ht="13" x14ac:dyDescent="0.3">
      <c r="A410" s="3"/>
    </row>
    <row r="411" spans="1:1" ht="13" x14ac:dyDescent="0.3">
      <c r="A411" s="3"/>
    </row>
    <row r="412" spans="1:1" ht="13" x14ac:dyDescent="0.3">
      <c r="A412" s="3"/>
    </row>
    <row r="413" spans="1:1" ht="13" x14ac:dyDescent="0.3">
      <c r="A413" s="3"/>
    </row>
    <row r="414" spans="1:1" ht="13" x14ac:dyDescent="0.3">
      <c r="A414" s="3"/>
    </row>
    <row r="415" spans="1:1" ht="13" x14ac:dyDescent="0.3">
      <c r="A415" s="3"/>
    </row>
    <row r="416" spans="1:1" ht="13" x14ac:dyDescent="0.3">
      <c r="A416" s="3"/>
    </row>
    <row r="417" spans="1:1" ht="13" x14ac:dyDescent="0.3">
      <c r="A417" s="3"/>
    </row>
    <row r="418" spans="1:1" ht="13" x14ac:dyDescent="0.3">
      <c r="A418" s="3"/>
    </row>
    <row r="419" spans="1:1" ht="13" x14ac:dyDescent="0.3">
      <c r="A419" s="3"/>
    </row>
    <row r="420" spans="1:1" ht="13" x14ac:dyDescent="0.3">
      <c r="A420" s="3"/>
    </row>
    <row r="421" spans="1:1" ht="13" x14ac:dyDescent="0.3">
      <c r="A421" s="3"/>
    </row>
    <row r="422" spans="1:1" ht="13" x14ac:dyDescent="0.3">
      <c r="A422" s="3"/>
    </row>
    <row r="423" spans="1:1" ht="13" x14ac:dyDescent="0.3">
      <c r="A423" s="3"/>
    </row>
    <row r="424" spans="1:1" ht="13" x14ac:dyDescent="0.3">
      <c r="A424" s="3"/>
    </row>
    <row r="425" spans="1:1" ht="13" x14ac:dyDescent="0.3">
      <c r="A425" s="3"/>
    </row>
    <row r="426" spans="1:1" ht="13" x14ac:dyDescent="0.3">
      <c r="A426" s="3"/>
    </row>
    <row r="427" spans="1:1" ht="13" x14ac:dyDescent="0.3">
      <c r="A427" s="3"/>
    </row>
    <row r="428" spans="1:1" ht="13" x14ac:dyDescent="0.3">
      <c r="A428" s="3"/>
    </row>
    <row r="429" spans="1:1" ht="13" x14ac:dyDescent="0.3">
      <c r="A429" s="3"/>
    </row>
    <row r="430" spans="1:1" ht="13" x14ac:dyDescent="0.3">
      <c r="A430" s="3"/>
    </row>
    <row r="431" spans="1:1" ht="13" x14ac:dyDescent="0.3">
      <c r="A431" s="3"/>
    </row>
    <row r="432" spans="1:1" ht="13" x14ac:dyDescent="0.3">
      <c r="A432" s="3"/>
    </row>
    <row r="433" spans="1:1" ht="13" x14ac:dyDescent="0.3">
      <c r="A433" s="3"/>
    </row>
    <row r="434" spans="1:1" ht="13" x14ac:dyDescent="0.3">
      <c r="A434" s="3"/>
    </row>
    <row r="435" spans="1:1" ht="13" x14ac:dyDescent="0.3">
      <c r="A435" s="3"/>
    </row>
    <row r="436" spans="1:1" ht="13" x14ac:dyDescent="0.3">
      <c r="A436" s="3"/>
    </row>
    <row r="437" spans="1:1" ht="13" x14ac:dyDescent="0.3">
      <c r="A437" s="3"/>
    </row>
    <row r="438" spans="1:1" ht="13" x14ac:dyDescent="0.3">
      <c r="A438" s="3"/>
    </row>
    <row r="439" spans="1:1" ht="13" x14ac:dyDescent="0.3">
      <c r="A439" s="3"/>
    </row>
    <row r="440" spans="1:1" ht="13" x14ac:dyDescent="0.3">
      <c r="A440" s="3"/>
    </row>
    <row r="441" spans="1:1" ht="13" x14ac:dyDescent="0.3">
      <c r="A441" s="3"/>
    </row>
    <row r="442" spans="1:1" ht="13" x14ac:dyDescent="0.3">
      <c r="A442" s="3"/>
    </row>
    <row r="443" spans="1:1" ht="13" x14ac:dyDescent="0.3">
      <c r="A443" s="3"/>
    </row>
    <row r="444" spans="1:1" ht="13" x14ac:dyDescent="0.3">
      <c r="A444" s="3"/>
    </row>
    <row r="445" spans="1:1" ht="13" x14ac:dyDescent="0.3">
      <c r="A445" s="3"/>
    </row>
    <row r="446" spans="1:1" ht="13" x14ac:dyDescent="0.3">
      <c r="A446" s="3"/>
    </row>
    <row r="447" spans="1:1" ht="13" x14ac:dyDescent="0.3">
      <c r="A447" s="3"/>
    </row>
    <row r="448" spans="1:1" ht="13" x14ac:dyDescent="0.3">
      <c r="A448" s="3"/>
    </row>
    <row r="449" spans="1:1" ht="13" x14ac:dyDescent="0.3">
      <c r="A449" s="3"/>
    </row>
    <row r="450" spans="1:1" ht="13" x14ac:dyDescent="0.3">
      <c r="A450" s="3"/>
    </row>
    <row r="451" spans="1:1" ht="13" x14ac:dyDescent="0.3">
      <c r="A451" s="3"/>
    </row>
    <row r="452" spans="1:1" ht="13" x14ac:dyDescent="0.3">
      <c r="A452" s="3"/>
    </row>
    <row r="453" spans="1:1" ht="13" x14ac:dyDescent="0.3">
      <c r="A453" s="3"/>
    </row>
    <row r="454" spans="1:1" ht="13" x14ac:dyDescent="0.3">
      <c r="A454" s="3"/>
    </row>
    <row r="455" spans="1:1" ht="13" x14ac:dyDescent="0.3">
      <c r="A455" s="3"/>
    </row>
    <row r="456" spans="1:1" ht="13" x14ac:dyDescent="0.3">
      <c r="A456" s="3"/>
    </row>
    <row r="457" spans="1:1" ht="13" x14ac:dyDescent="0.3">
      <c r="A457" s="3"/>
    </row>
    <row r="458" spans="1:1" ht="13" x14ac:dyDescent="0.3">
      <c r="A458" s="3"/>
    </row>
    <row r="459" spans="1:1" ht="13" x14ac:dyDescent="0.3">
      <c r="A459" s="3"/>
    </row>
    <row r="460" spans="1:1" ht="13" x14ac:dyDescent="0.3">
      <c r="A460" s="3"/>
    </row>
    <row r="461" spans="1:1" ht="13" x14ac:dyDescent="0.3">
      <c r="A461" s="3"/>
    </row>
    <row r="462" spans="1:1" ht="13" x14ac:dyDescent="0.3">
      <c r="A462" s="3"/>
    </row>
    <row r="463" spans="1:1" ht="13" x14ac:dyDescent="0.3">
      <c r="A463" s="3"/>
    </row>
    <row r="464" spans="1:1" ht="13" x14ac:dyDescent="0.3">
      <c r="A464" s="3"/>
    </row>
    <row r="465" spans="1:1" ht="13" x14ac:dyDescent="0.3">
      <c r="A465" s="3"/>
    </row>
    <row r="466" spans="1:1" ht="13" x14ac:dyDescent="0.3">
      <c r="A466" s="3"/>
    </row>
    <row r="467" spans="1:1" ht="13" x14ac:dyDescent="0.3">
      <c r="A467" s="3"/>
    </row>
    <row r="468" spans="1:1" ht="13" x14ac:dyDescent="0.3">
      <c r="A468" s="3"/>
    </row>
    <row r="469" spans="1:1" ht="13" x14ac:dyDescent="0.3">
      <c r="A469" s="3"/>
    </row>
    <row r="470" spans="1:1" ht="13" x14ac:dyDescent="0.3">
      <c r="A470" s="3"/>
    </row>
    <row r="471" spans="1:1" ht="13" x14ac:dyDescent="0.3">
      <c r="A471" s="3"/>
    </row>
    <row r="472" spans="1:1" ht="13" x14ac:dyDescent="0.3">
      <c r="A472" s="3"/>
    </row>
    <row r="473" spans="1:1" ht="13" x14ac:dyDescent="0.3">
      <c r="A473" s="3"/>
    </row>
    <row r="474" spans="1:1" ht="13" x14ac:dyDescent="0.3">
      <c r="A474" s="3"/>
    </row>
    <row r="475" spans="1:1" ht="13" x14ac:dyDescent="0.3">
      <c r="A475" s="3"/>
    </row>
    <row r="476" spans="1:1" ht="13" x14ac:dyDescent="0.3">
      <c r="A476" s="3"/>
    </row>
    <row r="477" spans="1:1" ht="13" x14ac:dyDescent="0.3">
      <c r="A477" s="3"/>
    </row>
    <row r="478" spans="1:1" ht="13" x14ac:dyDescent="0.3">
      <c r="A478" s="3"/>
    </row>
    <row r="479" spans="1:1" ht="13" x14ac:dyDescent="0.3">
      <c r="A479" s="3"/>
    </row>
    <row r="480" spans="1:1" ht="13" x14ac:dyDescent="0.3">
      <c r="A480" s="3"/>
    </row>
    <row r="481" spans="1:1" ht="13" x14ac:dyDescent="0.3">
      <c r="A481" s="3"/>
    </row>
    <row r="482" spans="1:1" ht="13" x14ac:dyDescent="0.3">
      <c r="A482" s="3"/>
    </row>
    <row r="483" spans="1:1" ht="13" x14ac:dyDescent="0.3">
      <c r="A483" s="3"/>
    </row>
    <row r="484" spans="1:1" ht="13" x14ac:dyDescent="0.3">
      <c r="A484" s="3"/>
    </row>
    <row r="485" spans="1:1" ht="13" x14ac:dyDescent="0.3">
      <c r="A485" s="3"/>
    </row>
    <row r="486" spans="1:1" ht="13" x14ac:dyDescent="0.3">
      <c r="A486" s="3"/>
    </row>
    <row r="487" spans="1:1" ht="13" x14ac:dyDescent="0.3">
      <c r="A487" s="3"/>
    </row>
    <row r="488" spans="1:1" ht="13" x14ac:dyDescent="0.3">
      <c r="A488" s="3"/>
    </row>
    <row r="489" spans="1:1" ht="13" x14ac:dyDescent="0.3">
      <c r="A489" s="3"/>
    </row>
    <row r="490" spans="1:1" ht="13" x14ac:dyDescent="0.3">
      <c r="A490" s="3"/>
    </row>
    <row r="491" spans="1:1" ht="13" x14ac:dyDescent="0.3">
      <c r="A491" s="3"/>
    </row>
    <row r="492" spans="1:1" ht="13" x14ac:dyDescent="0.3">
      <c r="A492" s="3"/>
    </row>
    <row r="493" spans="1:1" ht="13" x14ac:dyDescent="0.3">
      <c r="A493" s="3"/>
    </row>
    <row r="494" spans="1:1" ht="13" x14ac:dyDescent="0.3">
      <c r="A494" s="3"/>
    </row>
    <row r="495" spans="1:1" ht="13" x14ac:dyDescent="0.3">
      <c r="A495" s="3"/>
    </row>
    <row r="496" spans="1:1" ht="13" x14ac:dyDescent="0.3">
      <c r="A496" s="3"/>
    </row>
    <row r="497" spans="1:1" ht="13" x14ac:dyDescent="0.3">
      <c r="A497" s="3"/>
    </row>
    <row r="498" spans="1:1" ht="13" x14ac:dyDescent="0.3">
      <c r="A498" s="3"/>
    </row>
    <row r="499" spans="1:1" ht="13" x14ac:dyDescent="0.3">
      <c r="A499" s="3"/>
    </row>
    <row r="500" spans="1:1" ht="13" x14ac:dyDescent="0.3">
      <c r="A500" s="3"/>
    </row>
    <row r="501" spans="1:1" ht="13" x14ac:dyDescent="0.3">
      <c r="A501" s="3"/>
    </row>
    <row r="502" spans="1:1" ht="13" x14ac:dyDescent="0.3">
      <c r="A502" s="3"/>
    </row>
    <row r="503" spans="1:1" ht="13" x14ac:dyDescent="0.3">
      <c r="A503" s="3"/>
    </row>
    <row r="504" spans="1:1" ht="13" x14ac:dyDescent="0.3">
      <c r="A504" s="3"/>
    </row>
    <row r="505" spans="1:1" ht="13" x14ac:dyDescent="0.3">
      <c r="A505" s="3"/>
    </row>
    <row r="506" spans="1:1" ht="13" x14ac:dyDescent="0.3">
      <c r="A506" s="3"/>
    </row>
    <row r="507" spans="1:1" ht="13" x14ac:dyDescent="0.3">
      <c r="A507" s="3"/>
    </row>
    <row r="508" spans="1:1" ht="13" x14ac:dyDescent="0.3">
      <c r="A508" s="3"/>
    </row>
    <row r="509" spans="1:1" ht="13" x14ac:dyDescent="0.3">
      <c r="A509" s="3"/>
    </row>
    <row r="510" spans="1:1" ht="13" x14ac:dyDescent="0.3">
      <c r="A510" s="3"/>
    </row>
    <row r="511" spans="1:1" ht="13" x14ac:dyDescent="0.3">
      <c r="A511" s="3"/>
    </row>
    <row r="512" spans="1:1" ht="13" x14ac:dyDescent="0.3">
      <c r="A512" s="3"/>
    </row>
    <row r="513" spans="1:1" ht="13" x14ac:dyDescent="0.3">
      <c r="A513" s="3"/>
    </row>
    <row r="514" spans="1:1" ht="13" x14ac:dyDescent="0.3">
      <c r="A514" s="3"/>
    </row>
    <row r="515" spans="1:1" ht="13" x14ac:dyDescent="0.3">
      <c r="A515" s="3"/>
    </row>
    <row r="516" spans="1:1" ht="13" x14ac:dyDescent="0.3">
      <c r="A516" s="3"/>
    </row>
    <row r="517" spans="1:1" ht="13" x14ac:dyDescent="0.3">
      <c r="A517" s="3"/>
    </row>
    <row r="518" spans="1:1" ht="13" x14ac:dyDescent="0.3">
      <c r="A518" s="3"/>
    </row>
    <row r="519" spans="1:1" ht="13" x14ac:dyDescent="0.3">
      <c r="A519" s="3"/>
    </row>
    <row r="520" spans="1:1" ht="13" x14ac:dyDescent="0.3">
      <c r="A520" s="3"/>
    </row>
    <row r="521" spans="1:1" ht="13" x14ac:dyDescent="0.3">
      <c r="A521" s="3"/>
    </row>
    <row r="522" spans="1:1" ht="13" x14ac:dyDescent="0.3">
      <c r="A522" s="3"/>
    </row>
    <row r="523" spans="1:1" ht="13" x14ac:dyDescent="0.3">
      <c r="A523" s="3"/>
    </row>
    <row r="524" spans="1:1" ht="13" x14ac:dyDescent="0.3">
      <c r="A524" s="3"/>
    </row>
    <row r="525" spans="1:1" ht="13" x14ac:dyDescent="0.3">
      <c r="A525" s="3"/>
    </row>
    <row r="526" spans="1:1" ht="13" x14ac:dyDescent="0.3">
      <c r="A526" s="3"/>
    </row>
    <row r="527" spans="1:1" ht="13" x14ac:dyDescent="0.3">
      <c r="A527" s="3"/>
    </row>
    <row r="528" spans="1:1" ht="13" x14ac:dyDescent="0.3">
      <c r="A528" s="3"/>
    </row>
    <row r="529" spans="1:1" ht="13" x14ac:dyDescent="0.3">
      <c r="A529" s="3"/>
    </row>
    <row r="530" spans="1:1" ht="13" x14ac:dyDescent="0.3">
      <c r="A530" s="3"/>
    </row>
    <row r="531" spans="1:1" ht="13" x14ac:dyDescent="0.3">
      <c r="A531" s="3"/>
    </row>
    <row r="532" spans="1:1" ht="13" x14ac:dyDescent="0.3">
      <c r="A532" s="3"/>
    </row>
    <row r="533" spans="1:1" ht="13" x14ac:dyDescent="0.3">
      <c r="A533" s="3"/>
    </row>
    <row r="534" spans="1:1" ht="13" x14ac:dyDescent="0.3">
      <c r="A534" s="3"/>
    </row>
    <row r="535" spans="1:1" ht="13" x14ac:dyDescent="0.3">
      <c r="A535" s="3"/>
    </row>
    <row r="536" spans="1:1" ht="13" x14ac:dyDescent="0.3">
      <c r="A536" s="3"/>
    </row>
    <row r="537" spans="1:1" ht="13" x14ac:dyDescent="0.3">
      <c r="A537" s="3"/>
    </row>
    <row r="538" spans="1:1" ht="13" x14ac:dyDescent="0.3">
      <c r="A538" s="3"/>
    </row>
    <row r="539" spans="1:1" ht="13" x14ac:dyDescent="0.3">
      <c r="A539" s="3"/>
    </row>
    <row r="540" spans="1:1" ht="13" x14ac:dyDescent="0.3">
      <c r="A540" s="3"/>
    </row>
    <row r="541" spans="1:1" ht="13" x14ac:dyDescent="0.3">
      <c r="A541" s="3"/>
    </row>
    <row r="542" spans="1:1" ht="13" x14ac:dyDescent="0.3">
      <c r="A542" s="3"/>
    </row>
    <row r="543" spans="1:1" ht="13" x14ac:dyDescent="0.3">
      <c r="A543" s="3"/>
    </row>
    <row r="544" spans="1:1" ht="13" x14ac:dyDescent="0.3">
      <c r="A544" s="3"/>
    </row>
    <row r="545" spans="1:1" ht="13" x14ac:dyDescent="0.3">
      <c r="A545" s="3"/>
    </row>
    <row r="546" spans="1:1" ht="13" x14ac:dyDescent="0.3">
      <c r="A546" s="3"/>
    </row>
    <row r="547" spans="1:1" ht="13" x14ac:dyDescent="0.3">
      <c r="A547" s="3"/>
    </row>
    <row r="548" spans="1:1" ht="13" x14ac:dyDescent="0.3">
      <c r="A548" s="3"/>
    </row>
    <row r="549" spans="1:1" ht="13" x14ac:dyDescent="0.3">
      <c r="A549" s="3"/>
    </row>
    <row r="550" spans="1:1" ht="13" x14ac:dyDescent="0.3">
      <c r="A550" s="3"/>
    </row>
    <row r="551" spans="1:1" ht="13" x14ac:dyDescent="0.3">
      <c r="A551" s="3"/>
    </row>
    <row r="552" spans="1:1" ht="13" x14ac:dyDescent="0.3">
      <c r="A552" s="3"/>
    </row>
    <row r="553" spans="1:1" ht="13" x14ac:dyDescent="0.3">
      <c r="A553" s="3"/>
    </row>
    <row r="554" spans="1:1" ht="13" x14ac:dyDescent="0.3">
      <c r="A554" s="3"/>
    </row>
    <row r="555" spans="1:1" ht="13" x14ac:dyDescent="0.3">
      <c r="A555" s="3"/>
    </row>
    <row r="556" spans="1:1" ht="13" x14ac:dyDescent="0.3">
      <c r="A556" s="3"/>
    </row>
    <row r="557" spans="1:1" ht="13" x14ac:dyDescent="0.3">
      <c r="A557" s="3"/>
    </row>
    <row r="558" spans="1:1" ht="13" x14ac:dyDescent="0.3">
      <c r="A558" s="3"/>
    </row>
    <row r="559" spans="1:1" ht="13" x14ac:dyDescent="0.3">
      <c r="A559" s="3"/>
    </row>
    <row r="560" spans="1:1" ht="13" x14ac:dyDescent="0.3">
      <c r="A560" s="3"/>
    </row>
    <row r="561" spans="1:1" ht="13" x14ac:dyDescent="0.3">
      <c r="A561" s="3"/>
    </row>
    <row r="562" spans="1:1" ht="13" x14ac:dyDescent="0.3">
      <c r="A562" s="3"/>
    </row>
    <row r="563" spans="1:1" ht="13" x14ac:dyDescent="0.3">
      <c r="A563" s="3"/>
    </row>
    <row r="564" spans="1:1" ht="13" x14ac:dyDescent="0.3">
      <c r="A564" s="3"/>
    </row>
    <row r="565" spans="1:1" ht="13" x14ac:dyDescent="0.3">
      <c r="A565" s="3"/>
    </row>
    <row r="566" spans="1:1" ht="13" x14ac:dyDescent="0.3">
      <c r="A566" s="3"/>
    </row>
    <row r="567" spans="1:1" ht="13" x14ac:dyDescent="0.3">
      <c r="A567" s="3"/>
    </row>
    <row r="568" spans="1:1" ht="13" x14ac:dyDescent="0.3">
      <c r="A568" s="3"/>
    </row>
    <row r="569" spans="1:1" ht="13" x14ac:dyDescent="0.3">
      <c r="A569" s="3"/>
    </row>
    <row r="570" spans="1:1" ht="13" x14ac:dyDescent="0.3">
      <c r="A570" s="3"/>
    </row>
    <row r="571" spans="1:1" ht="13" x14ac:dyDescent="0.3">
      <c r="A571" s="3"/>
    </row>
    <row r="572" spans="1:1" ht="13" x14ac:dyDescent="0.3">
      <c r="A572" s="3"/>
    </row>
    <row r="573" spans="1:1" ht="13" x14ac:dyDescent="0.3">
      <c r="A573" s="3"/>
    </row>
    <row r="574" spans="1:1" ht="13" x14ac:dyDescent="0.3">
      <c r="A574" s="3"/>
    </row>
    <row r="575" spans="1:1" ht="13" x14ac:dyDescent="0.3">
      <c r="A575" s="3"/>
    </row>
    <row r="576" spans="1:1" ht="13" x14ac:dyDescent="0.3">
      <c r="A576" s="3"/>
    </row>
    <row r="577" spans="1:1" ht="13" x14ac:dyDescent="0.3">
      <c r="A577" s="3"/>
    </row>
    <row r="578" spans="1:1" ht="13" x14ac:dyDescent="0.3">
      <c r="A578" s="3"/>
    </row>
    <row r="579" spans="1:1" ht="13" x14ac:dyDescent="0.3">
      <c r="A579" s="3"/>
    </row>
    <row r="580" spans="1:1" ht="13" x14ac:dyDescent="0.3">
      <c r="A580" s="3"/>
    </row>
    <row r="581" spans="1:1" ht="13" x14ac:dyDescent="0.3">
      <c r="A581" s="3"/>
    </row>
    <row r="582" spans="1:1" ht="13" x14ac:dyDescent="0.3">
      <c r="A582" s="3"/>
    </row>
    <row r="583" spans="1:1" ht="13" x14ac:dyDescent="0.3">
      <c r="A583" s="3"/>
    </row>
    <row r="584" spans="1:1" ht="13" x14ac:dyDescent="0.3">
      <c r="A584" s="3"/>
    </row>
    <row r="585" spans="1:1" ht="13" x14ac:dyDescent="0.3">
      <c r="A585" s="3"/>
    </row>
    <row r="586" spans="1:1" ht="13" x14ac:dyDescent="0.3">
      <c r="A586" s="3"/>
    </row>
    <row r="587" spans="1:1" ht="13" x14ac:dyDescent="0.3">
      <c r="A587" s="3"/>
    </row>
    <row r="588" spans="1:1" ht="13" x14ac:dyDescent="0.3">
      <c r="A588" s="3"/>
    </row>
    <row r="589" spans="1:1" ht="13" x14ac:dyDescent="0.3">
      <c r="A589" s="3"/>
    </row>
    <row r="590" spans="1:1" ht="13" x14ac:dyDescent="0.3">
      <c r="A590" s="3"/>
    </row>
    <row r="591" spans="1:1" ht="13" x14ac:dyDescent="0.3">
      <c r="A591" s="3"/>
    </row>
    <row r="592" spans="1:1" ht="13" x14ac:dyDescent="0.3">
      <c r="A592" s="3"/>
    </row>
    <row r="593" spans="1:1" ht="13" x14ac:dyDescent="0.3">
      <c r="A593" s="3"/>
    </row>
    <row r="594" spans="1:1" ht="13" x14ac:dyDescent="0.3">
      <c r="A594" s="3"/>
    </row>
    <row r="595" spans="1:1" ht="13" x14ac:dyDescent="0.3">
      <c r="A595" s="3"/>
    </row>
    <row r="596" spans="1:1" ht="13" x14ac:dyDescent="0.3">
      <c r="A596" s="3"/>
    </row>
    <row r="597" spans="1:1" ht="13" x14ac:dyDescent="0.3">
      <c r="A597" s="3"/>
    </row>
    <row r="598" spans="1:1" ht="13" x14ac:dyDescent="0.3">
      <c r="A598" s="3"/>
    </row>
    <row r="599" spans="1:1" ht="13" x14ac:dyDescent="0.3">
      <c r="A599" s="3"/>
    </row>
    <row r="600" spans="1:1" ht="13" x14ac:dyDescent="0.3">
      <c r="A600" s="3"/>
    </row>
    <row r="601" spans="1:1" ht="13" x14ac:dyDescent="0.3">
      <c r="A601" s="3"/>
    </row>
    <row r="602" spans="1:1" ht="13" x14ac:dyDescent="0.3">
      <c r="A602" s="3"/>
    </row>
    <row r="603" spans="1:1" ht="13" x14ac:dyDescent="0.3">
      <c r="A603" s="3"/>
    </row>
    <row r="604" spans="1:1" ht="13" x14ac:dyDescent="0.3">
      <c r="A604" s="3"/>
    </row>
    <row r="605" spans="1:1" ht="13" x14ac:dyDescent="0.3">
      <c r="A605" s="3"/>
    </row>
    <row r="606" spans="1:1" ht="13" x14ac:dyDescent="0.3">
      <c r="A606" s="3"/>
    </row>
    <row r="607" spans="1:1" ht="13" x14ac:dyDescent="0.3">
      <c r="A607" s="3"/>
    </row>
    <row r="608" spans="1:1" ht="13" x14ac:dyDescent="0.3">
      <c r="A608" s="3"/>
    </row>
    <row r="609" spans="1:1" ht="13" x14ac:dyDescent="0.3">
      <c r="A609" s="3"/>
    </row>
    <row r="610" spans="1:1" ht="13" x14ac:dyDescent="0.3">
      <c r="A610" s="3"/>
    </row>
    <row r="611" spans="1:1" ht="13" x14ac:dyDescent="0.3">
      <c r="A611" s="3"/>
    </row>
    <row r="612" spans="1:1" ht="13" x14ac:dyDescent="0.3">
      <c r="A612" s="3"/>
    </row>
    <row r="613" spans="1:1" ht="13" x14ac:dyDescent="0.3">
      <c r="A613" s="3"/>
    </row>
    <row r="614" spans="1:1" ht="13" x14ac:dyDescent="0.3">
      <c r="A614" s="3"/>
    </row>
    <row r="615" spans="1:1" ht="13" x14ac:dyDescent="0.3">
      <c r="A615" s="3"/>
    </row>
    <row r="616" spans="1:1" ht="13" x14ac:dyDescent="0.3">
      <c r="A616" s="3"/>
    </row>
    <row r="617" spans="1:1" ht="13" x14ac:dyDescent="0.3">
      <c r="A617" s="3"/>
    </row>
    <row r="618" spans="1:1" ht="13" x14ac:dyDescent="0.3">
      <c r="A618" s="3"/>
    </row>
    <row r="619" spans="1:1" ht="13" x14ac:dyDescent="0.3">
      <c r="A619" s="3"/>
    </row>
    <row r="620" spans="1:1" ht="13" x14ac:dyDescent="0.3">
      <c r="A620" s="3"/>
    </row>
    <row r="621" spans="1:1" ht="13" x14ac:dyDescent="0.3">
      <c r="A621" s="3"/>
    </row>
    <row r="622" spans="1:1" ht="13" x14ac:dyDescent="0.3">
      <c r="A622" s="3"/>
    </row>
    <row r="623" spans="1:1" ht="13" x14ac:dyDescent="0.3">
      <c r="A623" s="3"/>
    </row>
    <row r="624" spans="1:1" ht="13" x14ac:dyDescent="0.3">
      <c r="A624" s="3"/>
    </row>
    <row r="625" spans="1:1" ht="13" x14ac:dyDescent="0.3">
      <c r="A625" s="3"/>
    </row>
    <row r="626" spans="1:1" ht="13" x14ac:dyDescent="0.3">
      <c r="A626" s="3"/>
    </row>
    <row r="627" spans="1:1" ht="13" x14ac:dyDescent="0.3">
      <c r="A627" s="3"/>
    </row>
    <row r="628" spans="1:1" ht="13" x14ac:dyDescent="0.3">
      <c r="A628" s="3"/>
    </row>
    <row r="629" spans="1:1" ht="13" x14ac:dyDescent="0.3">
      <c r="A629" s="3"/>
    </row>
    <row r="630" spans="1:1" ht="13" x14ac:dyDescent="0.3">
      <c r="A630" s="3"/>
    </row>
    <row r="631" spans="1:1" ht="13" x14ac:dyDescent="0.3">
      <c r="A631" s="3"/>
    </row>
    <row r="632" spans="1:1" ht="13" x14ac:dyDescent="0.3">
      <c r="A632" s="3"/>
    </row>
    <row r="633" spans="1:1" ht="13" x14ac:dyDescent="0.3">
      <c r="A633" s="3"/>
    </row>
    <row r="634" spans="1:1" ht="13" x14ac:dyDescent="0.3">
      <c r="A634" s="3"/>
    </row>
    <row r="635" spans="1:1" ht="13" x14ac:dyDescent="0.3">
      <c r="A635" s="3"/>
    </row>
    <row r="636" spans="1:1" ht="13" x14ac:dyDescent="0.3">
      <c r="A636" s="3"/>
    </row>
    <row r="637" spans="1:1" ht="13" x14ac:dyDescent="0.3">
      <c r="A637" s="3"/>
    </row>
    <row r="638" spans="1:1" ht="13" x14ac:dyDescent="0.3">
      <c r="A638" s="3"/>
    </row>
    <row r="639" spans="1:1" ht="13" x14ac:dyDescent="0.3">
      <c r="A639" s="3"/>
    </row>
    <row r="640" spans="1:1" ht="13" x14ac:dyDescent="0.3">
      <c r="A640" s="3"/>
    </row>
    <row r="641" spans="1:1" ht="13" x14ac:dyDescent="0.3">
      <c r="A641" s="3"/>
    </row>
    <row r="642" spans="1:1" ht="13" x14ac:dyDescent="0.3">
      <c r="A642" s="3"/>
    </row>
    <row r="643" spans="1:1" ht="13" x14ac:dyDescent="0.3">
      <c r="A643" s="3"/>
    </row>
    <row r="644" spans="1:1" ht="13" x14ac:dyDescent="0.3">
      <c r="A644" s="3"/>
    </row>
    <row r="645" spans="1:1" ht="13" x14ac:dyDescent="0.3">
      <c r="A645" s="3"/>
    </row>
    <row r="646" spans="1:1" ht="13" x14ac:dyDescent="0.3">
      <c r="A646" s="3"/>
    </row>
    <row r="647" spans="1:1" ht="13" x14ac:dyDescent="0.3">
      <c r="A647" s="3"/>
    </row>
    <row r="648" spans="1:1" ht="13" x14ac:dyDescent="0.3">
      <c r="A648" s="3"/>
    </row>
    <row r="649" spans="1:1" ht="13" x14ac:dyDescent="0.3">
      <c r="A649" s="3"/>
    </row>
    <row r="650" spans="1:1" ht="13" x14ac:dyDescent="0.3">
      <c r="A650" s="3"/>
    </row>
    <row r="651" spans="1:1" ht="13" x14ac:dyDescent="0.3">
      <c r="A651" s="3"/>
    </row>
    <row r="652" spans="1:1" ht="13" x14ac:dyDescent="0.3">
      <c r="A652" s="3"/>
    </row>
    <row r="653" spans="1:1" ht="13" x14ac:dyDescent="0.3">
      <c r="A653" s="3"/>
    </row>
    <row r="654" spans="1:1" ht="13" x14ac:dyDescent="0.3">
      <c r="A654" s="3"/>
    </row>
    <row r="655" spans="1:1" ht="13" x14ac:dyDescent="0.3">
      <c r="A655" s="3"/>
    </row>
    <row r="656" spans="1:1" ht="13" x14ac:dyDescent="0.3">
      <c r="A656" s="3"/>
    </row>
    <row r="657" spans="1:1" ht="13" x14ac:dyDescent="0.3">
      <c r="A657" s="3"/>
    </row>
    <row r="658" spans="1:1" ht="13" x14ac:dyDescent="0.3">
      <c r="A658" s="3"/>
    </row>
    <row r="659" spans="1:1" ht="13" x14ac:dyDescent="0.3">
      <c r="A659" s="3"/>
    </row>
    <row r="660" spans="1:1" ht="13" x14ac:dyDescent="0.3">
      <c r="A660" s="3"/>
    </row>
    <row r="661" spans="1:1" ht="13" x14ac:dyDescent="0.3">
      <c r="A661" s="3"/>
    </row>
    <row r="662" spans="1:1" ht="13" x14ac:dyDescent="0.3">
      <c r="A662" s="3"/>
    </row>
    <row r="663" spans="1:1" ht="13" x14ac:dyDescent="0.3">
      <c r="A663" s="3"/>
    </row>
    <row r="664" spans="1:1" ht="13" x14ac:dyDescent="0.3">
      <c r="A664" s="3"/>
    </row>
    <row r="665" spans="1:1" ht="13" x14ac:dyDescent="0.3">
      <c r="A665" s="3"/>
    </row>
    <row r="666" spans="1:1" ht="13" x14ac:dyDescent="0.3">
      <c r="A666" s="3"/>
    </row>
    <row r="667" spans="1:1" ht="13" x14ac:dyDescent="0.3">
      <c r="A667" s="3"/>
    </row>
    <row r="668" spans="1:1" ht="13" x14ac:dyDescent="0.3">
      <c r="A668" s="3"/>
    </row>
    <row r="669" spans="1:1" ht="13" x14ac:dyDescent="0.3">
      <c r="A669" s="3"/>
    </row>
    <row r="670" spans="1:1" ht="13" x14ac:dyDescent="0.3">
      <c r="A670" s="3"/>
    </row>
    <row r="671" spans="1:1" ht="13" x14ac:dyDescent="0.3">
      <c r="A671" s="3"/>
    </row>
    <row r="672" spans="1:1" ht="13" x14ac:dyDescent="0.3">
      <c r="A672" s="3"/>
    </row>
    <row r="673" spans="1:1" ht="13" x14ac:dyDescent="0.3">
      <c r="A673" s="3"/>
    </row>
    <row r="674" spans="1:1" ht="13" x14ac:dyDescent="0.3">
      <c r="A674" s="3"/>
    </row>
    <row r="675" spans="1:1" ht="13" x14ac:dyDescent="0.3">
      <c r="A675" s="3"/>
    </row>
    <row r="676" spans="1:1" ht="13" x14ac:dyDescent="0.3">
      <c r="A676" s="3"/>
    </row>
    <row r="677" spans="1:1" ht="13" x14ac:dyDescent="0.3">
      <c r="A677" s="3"/>
    </row>
    <row r="678" spans="1:1" ht="13" x14ac:dyDescent="0.3">
      <c r="A678" s="3"/>
    </row>
    <row r="679" spans="1:1" ht="13" x14ac:dyDescent="0.3">
      <c r="A679" s="3"/>
    </row>
    <row r="680" spans="1:1" ht="13" x14ac:dyDescent="0.3">
      <c r="A680" s="3"/>
    </row>
    <row r="681" spans="1:1" ht="13" x14ac:dyDescent="0.3">
      <c r="A681" s="3"/>
    </row>
    <row r="682" spans="1:1" ht="13" x14ac:dyDescent="0.3">
      <c r="A682" s="3"/>
    </row>
    <row r="683" spans="1:1" ht="13" x14ac:dyDescent="0.3">
      <c r="A683" s="3"/>
    </row>
    <row r="684" spans="1:1" ht="13" x14ac:dyDescent="0.3">
      <c r="A684" s="3"/>
    </row>
    <row r="685" spans="1:1" ht="13" x14ac:dyDescent="0.3">
      <c r="A685" s="3"/>
    </row>
    <row r="686" spans="1:1" ht="13" x14ac:dyDescent="0.3">
      <c r="A686" s="3"/>
    </row>
    <row r="687" spans="1:1" ht="13" x14ac:dyDescent="0.3">
      <c r="A687" s="3"/>
    </row>
    <row r="688" spans="1:1" ht="13" x14ac:dyDescent="0.3">
      <c r="A688" s="3"/>
    </row>
    <row r="689" spans="1:1" ht="13" x14ac:dyDescent="0.3">
      <c r="A689" s="3"/>
    </row>
    <row r="690" spans="1:1" ht="13" x14ac:dyDescent="0.3">
      <c r="A690" s="3"/>
    </row>
    <row r="691" spans="1:1" ht="13" x14ac:dyDescent="0.3">
      <c r="A691" s="3"/>
    </row>
    <row r="692" spans="1:1" ht="13" x14ac:dyDescent="0.3">
      <c r="A692" s="3"/>
    </row>
    <row r="693" spans="1:1" ht="13" x14ac:dyDescent="0.3">
      <c r="A693" s="3"/>
    </row>
    <row r="694" spans="1:1" ht="13" x14ac:dyDescent="0.3">
      <c r="A694" s="3"/>
    </row>
    <row r="695" spans="1:1" ht="13" x14ac:dyDescent="0.3">
      <c r="A695" s="3"/>
    </row>
    <row r="696" spans="1:1" ht="13" x14ac:dyDescent="0.3">
      <c r="A696" s="3"/>
    </row>
    <row r="697" spans="1:1" ht="13" x14ac:dyDescent="0.3">
      <c r="A697" s="3"/>
    </row>
    <row r="698" spans="1:1" ht="13" x14ac:dyDescent="0.3">
      <c r="A698" s="3"/>
    </row>
    <row r="699" spans="1:1" ht="13" x14ac:dyDescent="0.3">
      <c r="A699" s="3"/>
    </row>
    <row r="700" spans="1:1" ht="13" x14ac:dyDescent="0.3">
      <c r="A700" s="3"/>
    </row>
    <row r="701" spans="1:1" ht="13" x14ac:dyDescent="0.3">
      <c r="A701" s="3"/>
    </row>
    <row r="702" spans="1:1" ht="13" x14ac:dyDescent="0.3">
      <c r="A702" s="3"/>
    </row>
    <row r="703" spans="1:1" ht="13" x14ac:dyDescent="0.3">
      <c r="A703" s="3"/>
    </row>
    <row r="704" spans="1:1" ht="13" x14ac:dyDescent="0.3">
      <c r="A704" s="3"/>
    </row>
    <row r="705" spans="1:1" ht="13" x14ac:dyDescent="0.3">
      <c r="A705" s="3"/>
    </row>
    <row r="706" spans="1:1" ht="13" x14ac:dyDescent="0.3">
      <c r="A706" s="3"/>
    </row>
    <row r="707" spans="1:1" ht="13" x14ac:dyDescent="0.3">
      <c r="A707" s="3"/>
    </row>
    <row r="708" spans="1:1" ht="13" x14ac:dyDescent="0.3">
      <c r="A708" s="3"/>
    </row>
    <row r="709" spans="1:1" ht="13" x14ac:dyDescent="0.3">
      <c r="A709" s="3"/>
    </row>
    <row r="710" spans="1:1" ht="13" x14ac:dyDescent="0.3">
      <c r="A710" s="3"/>
    </row>
    <row r="711" spans="1:1" ht="13" x14ac:dyDescent="0.3">
      <c r="A711" s="3"/>
    </row>
    <row r="712" spans="1:1" ht="13" x14ac:dyDescent="0.3">
      <c r="A712" s="3"/>
    </row>
    <row r="713" spans="1:1" ht="13" x14ac:dyDescent="0.3">
      <c r="A713" s="3"/>
    </row>
    <row r="714" spans="1:1" ht="13" x14ac:dyDescent="0.3">
      <c r="A714" s="3"/>
    </row>
    <row r="715" spans="1:1" ht="13" x14ac:dyDescent="0.3">
      <c r="A715" s="3"/>
    </row>
    <row r="716" spans="1:1" ht="13" x14ac:dyDescent="0.3">
      <c r="A716" s="3"/>
    </row>
    <row r="717" spans="1:1" ht="13" x14ac:dyDescent="0.3">
      <c r="A717" s="3"/>
    </row>
    <row r="718" spans="1:1" ht="13" x14ac:dyDescent="0.3">
      <c r="A718" s="3"/>
    </row>
    <row r="719" spans="1:1" ht="13" x14ac:dyDescent="0.3">
      <c r="A719" s="3"/>
    </row>
    <row r="720" spans="1:1" ht="13" x14ac:dyDescent="0.3">
      <c r="A720" s="3"/>
    </row>
    <row r="721" spans="1:1" ht="13" x14ac:dyDescent="0.3">
      <c r="A721" s="3"/>
    </row>
    <row r="722" spans="1:1" ht="13" x14ac:dyDescent="0.3">
      <c r="A722" s="3"/>
    </row>
    <row r="723" spans="1:1" ht="13" x14ac:dyDescent="0.3">
      <c r="A723" s="3"/>
    </row>
    <row r="724" spans="1:1" ht="13" x14ac:dyDescent="0.3">
      <c r="A724" s="3"/>
    </row>
    <row r="725" spans="1:1" ht="13" x14ac:dyDescent="0.3">
      <c r="A725" s="3"/>
    </row>
    <row r="726" spans="1:1" ht="13" x14ac:dyDescent="0.3">
      <c r="A726" s="3"/>
    </row>
    <row r="727" spans="1:1" ht="13" x14ac:dyDescent="0.3">
      <c r="A727" s="3"/>
    </row>
    <row r="728" spans="1:1" ht="13" x14ac:dyDescent="0.3">
      <c r="A728" s="3"/>
    </row>
    <row r="729" spans="1:1" ht="13" x14ac:dyDescent="0.3">
      <c r="A729" s="3"/>
    </row>
    <row r="730" spans="1:1" ht="13" x14ac:dyDescent="0.3">
      <c r="A730" s="3"/>
    </row>
    <row r="731" spans="1:1" ht="13" x14ac:dyDescent="0.3">
      <c r="A731" s="3"/>
    </row>
    <row r="732" spans="1:1" ht="13" x14ac:dyDescent="0.3">
      <c r="A732" s="3"/>
    </row>
    <row r="733" spans="1:1" ht="13" x14ac:dyDescent="0.3">
      <c r="A733" s="3"/>
    </row>
    <row r="734" spans="1:1" ht="13" x14ac:dyDescent="0.3">
      <c r="A734" s="3"/>
    </row>
    <row r="735" spans="1:1" ht="13" x14ac:dyDescent="0.3">
      <c r="A735" s="3"/>
    </row>
    <row r="736" spans="1:1" ht="13" x14ac:dyDescent="0.3">
      <c r="A736" s="3"/>
    </row>
    <row r="737" spans="1:1" ht="13" x14ac:dyDescent="0.3">
      <c r="A737" s="3"/>
    </row>
    <row r="738" spans="1:1" ht="13" x14ac:dyDescent="0.3">
      <c r="A738" s="3"/>
    </row>
    <row r="739" spans="1:1" ht="13" x14ac:dyDescent="0.3">
      <c r="A739" s="3"/>
    </row>
    <row r="740" spans="1:1" ht="13" x14ac:dyDescent="0.3">
      <c r="A740" s="3"/>
    </row>
    <row r="741" spans="1:1" ht="13" x14ac:dyDescent="0.3">
      <c r="A741" s="3"/>
    </row>
    <row r="742" spans="1:1" ht="13" x14ac:dyDescent="0.3">
      <c r="A742" s="3"/>
    </row>
    <row r="743" spans="1:1" ht="13" x14ac:dyDescent="0.3">
      <c r="A743" s="3"/>
    </row>
    <row r="744" spans="1:1" ht="13" x14ac:dyDescent="0.3">
      <c r="A744" s="3"/>
    </row>
    <row r="745" spans="1:1" ht="13" x14ac:dyDescent="0.3">
      <c r="A745" s="3"/>
    </row>
    <row r="746" spans="1:1" ht="13" x14ac:dyDescent="0.3">
      <c r="A746" s="3"/>
    </row>
    <row r="747" spans="1:1" ht="13" x14ac:dyDescent="0.3">
      <c r="A747" s="3"/>
    </row>
    <row r="748" spans="1:1" ht="13" x14ac:dyDescent="0.3">
      <c r="A748" s="3"/>
    </row>
    <row r="749" spans="1:1" ht="13" x14ac:dyDescent="0.3">
      <c r="A749" s="3"/>
    </row>
    <row r="750" spans="1:1" ht="13" x14ac:dyDescent="0.3">
      <c r="A750" s="3"/>
    </row>
    <row r="751" spans="1:1" ht="13" x14ac:dyDescent="0.3">
      <c r="A751" s="3"/>
    </row>
    <row r="752" spans="1:1" ht="13" x14ac:dyDescent="0.3">
      <c r="A752" s="3"/>
    </row>
    <row r="753" spans="1:1" ht="13" x14ac:dyDescent="0.3">
      <c r="A753" s="3"/>
    </row>
    <row r="754" spans="1:1" ht="13" x14ac:dyDescent="0.3">
      <c r="A754" s="3"/>
    </row>
    <row r="755" spans="1:1" ht="13" x14ac:dyDescent="0.3">
      <c r="A755" s="3"/>
    </row>
    <row r="756" spans="1:1" ht="13" x14ac:dyDescent="0.3">
      <c r="A756" s="3"/>
    </row>
    <row r="757" spans="1:1" ht="13" x14ac:dyDescent="0.3">
      <c r="A757" s="3"/>
    </row>
    <row r="758" spans="1:1" ht="13" x14ac:dyDescent="0.3">
      <c r="A758" s="3"/>
    </row>
    <row r="759" spans="1:1" ht="13" x14ac:dyDescent="0.3">
      <c r="A759" s="3"/>
    </row>
    <row r="760" spans="1:1" ht="13" x14ac:dyDescent="0.3">
      <c r="A760" s="3"/>
    </row>
    <row r="761" spans="1:1" ht="13" x14ac:dyDescent="0.3">
      <c r="A761" s="3"/>
    </row>
    <row r="762" spans="1:1" ht="13" x14ac:dyDescent="0.3">
      <c r="A762" s="3"/>
    </row>
    <row r="763" spans="1:1" ht="13" x14ac:dyDescent="0.3">
      <c r="A763" s="3"/>
    </row>
    <row r="764" spans="1:1" ht="13" x14ac:dyDescent="0.3">
      <c r="A764" s="3"/>
    </row>
    <row r="765" spans="1:1" ht="13" x14ac:dyDescent="0.3">
      <c r="A765" s="3"/>
    </row>
    <row r="766" spans="1:1" ht="13" x14ac:dyDescent="0.3">
      <c r="A766" s="3"/>
    </row>
    <row r="767" spans="1:1" ht="13" x14ac:dyDescent="0.3">
      <c r="A767" s="3"/>
    </row>
    <row r="768" spans="1:1" ht="13" x14ac:dyDescent="0.3">
      <c r="A768" s="3"/>
    </row>
    <row r="769" spans="1:1" ht="13" x14ac:dyDescent="0.3">
      <c r="A769" s="3"/>
    </row>
    <row r="770" spans="1:1" ht="13" x14ac:dyDescent="0.3">
      <c r="A770" s="3"/>
    </row>
    <row r="771" spans="1:1" ht="13" x14ac:dyDescent="0.3">
      <c r="A771" s="3"/>
    </row>
    <row r="772" spans="1:1" ht="13" x14ac:dyDescent="0.3">
      <c r="A772" s="3"/>
    </row>
    <row r="773" spans="1:1" ht="13" x14ac:dyDescent="0.3">
      <c r="A773" s="3"/>
    </row>
    <row r="774" spans="1:1" ht="13" x14ac:dyDescent="0.3">
      <c r="A774" s="3"/>
    </row>
    <row r="775" spans="1:1" ht="13" x14ac:dyDescent="0.3">
      <c r="A775" s="3"/>
    </row>
    <row r="776" spans="1:1" ht="13" x14ac:dyDescent="0.3">
      <c r="A776" s="3"/>
    </row>
    <row r="777" spans="1:1" ht="13" x14ac:dyDescent="0.3">
      <c r="A777" s="3"/>
    </row>
    <row r="778" spans="1:1" ht="13" x14ac:dyDescent="0.3">
      <c r="A778" s="3"/>
    </row>
    <row r="779" spans="1:1" ht="13" x14ac:dyDescent="0.3">
      <c r="A779" s="3"/>
    </row>
    <row r="780" spans="1:1" ht="13" x14ac:dyDescent="0.3">
      <c r="A780" s="3"/>
    </row>
    <row r="781" spans="1:1" ht="13" x14ac:dyDescent="0.3">
      <c r="A781" s="3"/>
    </row>
    <row r="782" spans="1:1" ht="13" x14ac:dyDescent="0.3">
      <c r="A782" s="3"/>
    </row>
    <row r="783" spans="1:1" ht="13" x14ac:dyDescent="0.3">
      <c r="A783" s="3"/>
    </row>
    <row r="784" spans="1:1" ht="13" x14ac:dyDescent="0.3">
      <c r="A784" s="3"/>
    </row>
    <row r="785" spans="1:1" ht="13" x14ac:dyDescent="0.3">
      <c r="A785" s="3"/>
    </row>
    <row r="786" spans="1:1" ht="13" x14ac:dyDescent="0.3">
      <c r="A786" s="3"/>
    </row>
    <row r="787" spans="1:1" ht="13" x14ac:dyDescent="0.3">
      <c r="A787" s="3"/>
    </row>
    <row r="788" spans="1:1" ht="13" x14ac:dyDescent="0.3">
      <c r="A788" s="3"/>
    </row>
    <row r="789" spans="1:1" ht="13" x14ac:dyDescent="0.3">
      <c r="A789" s="3"/>
    </row>
    <row r="790" spans="1:1" ht="13" x14ac:dyDescent="0.3">
      <c r="A790" s="3"/>
    </row>
    <row r="791" spans="1:1" ht="13" x14ac:dyDescent="0.3">
      <c r="A791" s="3"/>
    </row>
    <row r="792" spans="1:1" ht="13" x14ac:dyDescent="0.3">
      <c r="A792" s="3"/>
    </row>
    <row r="793" spans="1:1" ht="13" x14ac:dyDescent="0.3">
      <c r="A793" s="3"/>
    </row>
    <row r="794" spans="1:1" ht="13" x14ac:dyDescent="0.3">
      <c r="A794" s="3"/>
    </row>
    <row r="795" spans="1:1" ht="13" x14ac:dyDescent="0.3">
      <c r="A795" s="3"/>
    </row>
    <row r="796" spans="1:1" ht="13" x14ac:dyDescent="0.3">
      <c r="A796" s="3"/>
    </row>
    <row r="797" spans="1:1" ht="13" x14ac:dyDescent="0.3">
      <c r="A797" s="3"/>
    </row>
    <row r="798" spans="1:1" ht="13" x14ac:dyDescent="0.3">
      <c r="A798" s="3"/>
    </row>
    <row r="799" spans="1:1" ht="13" x14ac:dyDescent="0.3">
      <c r="A799" s="3"/>
    </row>
    <row r="800" spans="1:1" ht="13" x14ac:dyDescent="0.3">
      <c r="A800" s="3"/>
    </row>
    <row r="801" spans="1:1" ht="13" x14ac:dyDescent="0.3">
      <c r="A801" s="3"/>
    </row>
    <row r="802" spans="1:1" ht="13" x14ac:dyDescent="0.3">
      <c r="A802" s="3"/>
    </row>
    <row r="803" spans="1:1" ht="13" x14ac:dyDescent="0.3">
      <c r="A803" s="3"/>
    </row>
    <row r="804" spans="1:1" ht="13" x14ac:dyDescent="0.3">
      <c r="A804" s="3"/>
    </row>
    <row r="805" spans="1:1" ht="13" x14ac:dyDescent="0.3">
      <c r="A805" s="3"/>
    </row>
    <row r="806" spans="1:1" ht="13" x14ac:dyDescent="0.3">
      <c r="A806" s="3"/>
    </row>
    <row r="807" spans="1:1" ht="13" x14ac:dyDescent="0.3">
      <c r="A807" s="3"/>
    </row>
    <row r="808" spans="1:1" ht="13" x14ac:dyDescent="0.3">
      <c r="A808" s="3"/>
    </row>
    <row r="809" spans="1:1" ht="13" x14ac:dyDescent="0.3">
      <c r="A809" s="3"/>
    </row>
    <row r="810" spans="1:1" ht="13" x14ac:dyDescent="0.3">
      <c r="A810" s="3"/>
    </row>
    <row r="811" spans="1:1" ht="13" x14ac:dyDescent="0.3">
      <c r="A811" s="3"/>
    </row>
    <row r="812" spans="1:1" ht="13" x14ac:dyDescent="0.3">
      <c r="A812" s="3"/>
    </row>
    <row r="813" spans="1:1" ht="13" x14ac:dyDescent="0.3">
      <c r="A813" s="3"/>
    </row>
    <row r="814" spans="1:1" ht="13" x14ac:dyDescent="0.3">
      <c r="A814" s="3"/>
    </row>
    <row r="815" spans="1:1" ht="13" x14ac:dyDescent="0.3">
      <c r="A815" s="3"/>
    </row>
    <row r="816" spans="1:1" ht="13" x14ac:dyDescent="0.3">
      <c r="A816" s="3"/>
    </row>
    <row r="817" spans="1:1" ht="13" x14ac:dyDescent="0.3">
      <c r="A817" s="3"/>
    </row>
    <row r="818" spans="1:1" ht="13" x14ac:dyDescent="0.3">
      <c r="A818" s="3"/>
    </row>
    <row r="819" spans="1:1" ht="13" x14ac:dyDescent="0.3">
      <c r="A819" s="3"/>
    </row>
    <row r="820" spans="1:1" ht="13" x14ac:dyDescent="0.3">
      <c r="A820" s="3"/>
    </row>
    <row r="821" spans="1:1" ht="13" x14ac:dyDescent="0.3">
      <c r="A821" s="3"/>
    </row>
    <row r="822" spans="1:1" ht="13" x14ac:dyDescent="0.3">
      <c r="A822" s="3"/>
    </row>
    <row r="823" spans="1:1" ht="13" x14ac:dyDescent="0.3">
      <c r="A823" s="3"/>
    </row>
    <row r="824" spans="1:1" ht="13" x14ac:dyDescent="0.3">
      <c r="A824" s="3"/>
    </row>
    <row r="825" spans="1:1" ht="13" x14ac:dyDescent="0.3">
      <c r="A825" s="3"/>
    </row>
    <row r="826" spans="1:1" ht="13" x14ac:dyDescent="0.3">
      <c r="A826" s="3"/>
    </row>
    <row r="827" spans="1:1" ht="13" x14ac:dyDescent="0.3">
      <c r="A827" s="3"/>
    </row>
    <row r="828" spans="1:1" ht="13" x14ac:dyDescent="0.3">
      <c r="A828" s="3"/>
    </row>
    <row r="829" spans="1:1" ht="13" x14ac:dyDescent="0.3">
      <c r="A829" s="3"/>
    </row>
    <row r="830" spans="1:1" ht="13" x14ac:dyDescent="0.3">
      <c r="A830" s="3"/>
    </row>
    <row r="831" spans="1:1" ht="13" x14ac:dyDescent="0.3">
      <c r="A831" s="3"/>
    </row>
    <row r="832" spans="1:1" ht="13" x14ac:dyDescent="0.3">
      <c r="A832" s="3"/>
    </row>
    <row r="833" spans="1:1" ht="13" x14ac:dyDescent="0.3">
      <c r="A833" s="3"/>
    </row>
    <row r="834" spans="1:1" ht="13" x14ac:dyDescent="0.3">
      <c r="A834" s="3"/>
    </row>
    <row r="835" spans="1:1" ht="13" x14ac:dyDescent="0.3">
      <c r="A835" s="3"/>
    </row>
    <row r="836" spans="1:1" ht="13" x14ac:dyDescent="0.3">
      <c r="A836" s="3"/>
    </row>
    <row r="837" spans="1:1" ht="13" x14ac:dyDescent="0.3">
      <c r="A837" s="3"/>
    </row>
    <row r="838" spans="1:1" ht="13" x14ac:dyDescent="0.3">
      <c r="A838" s="3"/>
    </row>
    <row r="839" spans="1:1" ht="13" x14ac:dyDescent="0.3">
      <c r="A839" s="3"/>
    </row>
    <row r="840" spans="1:1" ht="13" x14ac:dyDescent="0.3">
      <c r="A840" s="3"/>
    </row>
    <row r="841" spans="1:1" ht="13" x14ac:dyDescent="0.3">
      <c r="A841" s="3"/>
    </row>
    <row r="842" spans="1:1" ht="13" x14ac:dyDescent="0.3">
      <c r="A842" s="3"/>
    </row>
    <row r="843" spans="1:1" ht="13" x14ac:dyDescent="0.3">
      <c r="A843" s="3"/>
    </row>
    <row r="844" spans="1:1" ht="13" x14ac:dyDescent="0.3">
      <c r="A844" s="3"/>
    </row>
    <row r="845" spans="1:1" ht="13" x14ac:dyDescent="0.3">
      <c r="A845" s="3"/>
    </row>
    <row r="846" spans="1:1" ht="13" x14ac:dyDescent="0.3">
      <c r="A846" s="3"/>
    </row>
    <row r="847" spans="1:1" ht="13" x14ac:dyDescent="0.3">
      <c r="A847" s="3"/>
    </row>
    <row r="848" spans="1:1" ht="13" x14ac:dyDescent="0.3">
      <c r="A848" s="3"/>
    </row>
    <row r="849" spans="1:1" ht="13" x14ac:dyDescent="0.3">
      <c r="A849" s="3"/>
    </row>
    <row r="850" spans="1:1" ht="13" x14ac:dyDescent="0.3">
      <c r="A850" s="3"/>
    </row>
    <row r="851" spans="1:1" ht="13" x14ac:dyDescent="0.3">
      <c r="A851" s="3"/>
    </row>
    <row r="852" spans="1:1" ht="13" x14ac:dyDescent="0.3">
      <c r="A852" s="3"/>
    </row>
    <row r="853" spans="1:1" ht="13" x14ac:dyDescent="0.3">
      <c r="A853" s="3"/>
    </row>
    <row r="854" spans="1:1" ht="13" x14ac:dyDescent="0.3">
      <c r="A854" s="3"/>
    </row>
    <row r="855" spans="1:1" ht="13" x14ac:dyDescent="0.3">
      <c r="A855" s="3"/>
    </row>
    <row r="856" spans="1:1" ht="13" x14ac:dyDescent="0.3">
      <c r="A856" s="3"/>
    </row>
    <row r="857" spans="1:1" ht="13" x14ac:dyDescent="0.3">
      <c r="A857" s="3"/>
    </row>
    <row r="858" spans="1:1" ht="13" x14ac:dyDescent="0.3">
      <c r="A858" s="3"/>
    </row>
    <row r="859" spans="1:1" ht="13" x14ac:dyDescent="0.3">
      <c r="A859" s="3"/>
    </row>
    <row r="860" spans="1:1" ht="13" x14ac:dyDescent="0.3">
      <c r="A860" s="3"/>
    </row>
    <row r="861" spans="1:1" ht="13" x14ac:dyDescent="0.3">
      <c r="A861" s="3"/>
    </row>
    <row r="862" spans="1:1" ht="13" x14ac:dyDescent="0.3">
      <c r="A862" s="3"/>
    </row>
    <row r="863" spans="1:1" ht="13" x14ac:dyDescent="0.3">
      <c r="A863" s="3"/>
    </row>
    <row r="864" spans="1:1" ht="13" x14ac:dyDescent="0.3">
      <c r="A864" s="3"/>
    </row>
    <row r="865" spans="1:1" ht="13" x14ac:dyDescent="0.3">
      <c r="A865" s="3"/>
    </row>
    <row r="866" spans="1:1" ht="13" x14ac:dyDescent="0.3">
      <c r="A866" s="3"/>
    </row>
    <row r="867" spans="1:1" ht="13" x14ac:dyDescent="0.3">
      <c r="A867" s="3"/>
    </row>
    <row r="868" spans="1:1" ht="13" x14ac:dyDescent="0.3">
      <c r="A868" s="3"/>
    </row>
    <row r="869" spans="1:1" ht="13" x14ac:dyDescent="0.3">
      <c r="A869" s="3"/>
    </row>
    <row r="870" spans="1:1" ht="13" x14ac:dyDescent="0.3">
      <c r="A870" s="3"/>
    </row>
    <row r="871" spans="1:1" ht="13" x14ac:dyDescent="0.3">
      <c r="A871" s="3"/>
    </row>
    <row r="872" spans="1:1" ht="13" x14ac:dyDescent="0.3">
      <c r="A872" s="3"/>
    </row>
    <row r="873" spans="1:1" ht="13" x14ac:dyDescent="0.3">
      <c r="A873" s="3"/>
    </row>
    <row r="874" spans="1:1" ht="13" x14ac:dyDescent="0.3">
      <c r="A874" s="3"/>
    </row>
    <row r="875" spans="1:1" ht="13" x14ac:dyDescent="0.3">
      <c r="A875" s="3"/>
    </row>
    <row r="876" spans="1:1" ht="13" x14ac:dyDescent="0.3">
      <c r="A876" s="3"/>
    </row>
    <row r="877" spans="1:1" ht="13" x14ac:dyDescent="0.3">
      <c r="A877" s="3"/>
    </row>
    <row r="878" spans="1:1" ht="13" x14ac:dyDescent="0.3">
      <c r="A878" s="3"/>
    </row>
    <row r="879" spans="1:1" ht="13" x14ac:dyDescent="0.3">
      <c r="A879" s="3"/>
    </row>
    <row r="880" spans="1:1" ht="13" x14ac:dyDescent="0.3">
      <c r="A880" s="3"/>
    </row>
    <row r="881" spans="1:1" ht="13" x14ac:dyDescent="0.3">
      <c r="A881" s="3"/>
    </row>
    <row r="882" spans="1:1" ht="13" x14ac:dyDescent="0.3">
      <c r="A882" s="3"/>
    </row>
    <row r="883" spans="1:1" ht="13" x14ac:dyDescent="0.3">
      <c r="A883" s="3"/>
    </row>
    <row r="884" spans="1:1" ht="13" x14ac:dyDescent="0.3">
      <c r="A884" s="3"/>
    </row>
    <row r="885" spans="1:1" ht="13" x14ac:dyDescent="0.3">
      <c r="A885" s="3"/>
    </row>
    <row r="886" spans="1:1" ht="13" x14ac:dyDescent="0.3">
      <c r="A886" s="3"/>
    </row>
    <row r="887" spans="1:1" ht="13" x14ac:dyDescent="0.3">
      <c r="A887" s="3"/>
    </row>
    <row r="888" spans="1:1" ht="13" x14ac:dyDescent="0.3">
      <c r="A888" s="3"/>
    </row>
    <row r="889" spans="1:1" ht="13" x14ac:dyDescent="0.3">
      <c r="A889" s="3"/>
    </row>
    <row r="890" spans="1:1" ht="13" x14ac:dyDescent="0.3">
      <c r="A890" s="3"/>
    </row>
    <row r="891" spans="1:1" ht="13" x14ac:dyDescent="0.3">
      <c r="A891" s="3"/>
    </row>
    <row r="892" spans="1:1" ht="13" x14ac:dyDescent="0.3">
      <c r="A892" s="3"/>
    </row>
    <row r="893" spans="1:1" ht="13" x14ac:dyDescent="0.3">
      <c r="A893" s="3"/>
    </row>
    <row r="894" spans="1:1" ht="13" x14ac:dyDescent="0.3">
      <c r="A894" s="3"/>
    </row>
    <row r="895" spans="1:1" ht="13" x14ac:dyDescent="0.3">
      <c r="A895" s="3"/>
    </row>
    <row r="896" spans="1:1" ht="13" x14ac:dyDescent="0.3">
      <c r="A896" s="3"/>
    </row>
    <row r="897" spans="1:1" ht="13" x14ac:dyDescent="0.3">
      <c r="A897" s="3"/>
    </row>
    <row r="898" spans="1:1" ht="13" x14ac:dyDescent="0.3">
      <c r="A898" s="3"/>
    </row>
    <row r="899" spans="1:1" ht="13" x14ac:dyDescent="0.3">
      <c r="A899" s="3"/>
    </row>
    <row r="900" spans="1:1" ht="13" x14ac:dyDescent="0.3">
      <c r="A900" s="3"/>
    </row>
    <row r="901" spans="1:1" ht="13" x14ac:dyDescent="0.3">
      <c r="A901" s="3"/>
    </row>
    <row r="902" spans="1:1" ht="13" x14ac:dyDescent="0.3">
      <c r="A902" s="3"/>
    </row>
    <row r="903" spans="1:1" ht="13" x14ac:dyDescent="0.3">
      <c r="A903" s="3"/>
    </row>
    <row r="904" spans="1:1" ht="13" x14ac:dyDescent="0.3">
      <c r="A904" s="3"/>
    </row>
    <row r="905" spans="1:1" ht="13" x14ac:dyDescent="0.3">
      <c r="A905" s="3"/>
    </row>
    <row r="906" spans="1:1" ht="13" x14ac:dyDescent="0.3">
      <c r="A906" s="3"/>
    </row>
    <row r="907" spans="1:1" ht="13" x14ac:dyDescent="0.3">
      <c r="A907" s="3"/>
    </row>
    <row r="908" spans="1:1" ht="13" x14ac:dyDescent="0.3">
      <c r="A908" s="3"/>
    </row>
    <row r="909" spans="1:1" ht="13" x14ac:dyDescent="0.3">
      <c r="A909" s="3"/>
    </row>
    <row r="910" spans="1:1" ht="13" x14ac:dyDescent="0.3">
      <c r="A910" s="3"/>
    </row>
    <row r="911" spans="1:1" ht="13" x14ac:dyDescent="0.3">
      <c r="A911" s="3"/>
    </row>
    <row r="912" spans="1:1" ht="13" x14ac:dyDescent="0.3">
      <c r="A912" s="3"/>
    </row>
    <row r="913" spans="1:1" ht="13" x14ac:dyDescent="0.3">
      <c r="A913" s="3"/>
    </row>
    <row r="914" spans="1:1" ht="13" x14ac:dyDescent="0.3">
      <c r="A914" s="3"/>
    </row>
    <row r="915" spans="1:1" ht="13" x14ac:dyDescent="0.3">
      <c r="A915" s="3"/>
    </row>
    <row r="916" spans="1:1" ht="13" x14ac:dyDescent="0.3">
      <c r="A916" s="3"/>
    </row>
    <row r="917" spans="1:1" ht="13" x14ac:dyDescent="0.3">
      <c r="A917" s="3"/>
    </row>
    <row r="918" spans="1:1" ht="13" x14ac:dyDescent="0.3">
      <c r="A918" s="3"/>
    </row>
    <row r="919" spans="1:1" ht="13" x14ac:dyDescent="0.3">
      <c r="A919" s="3"/>
    </row>
    <row r="920" spans="1:1" ht="13" x14ac:dyDescent="0.3">
      <c r="A920" s="3"/>
    </row>
    <row r="921" spans="1:1" ht="13" x14ac:dyDescent="0.3">
      <c r="A921" s="3"/>
    </row>
    <row r="922" spans="1:1" ht="13" x14ac:dyDescent="0.3">
      <c r="A922" s="3"/>
    </row>
    <row r="923" spans="1:1" ht="13" x14ac:dyDescent="0.3">
      <c r="A923" s="3"/>
    </row>
    <row r="924" spans="1:1" ht="13" x14ac:dyDescent="0.3">
      <c r="A924" s="3"/>
    </row>
    <row r="925" spans="1:1" ht="13" x14ac:dyDescent="0.3">
      <c r="A925" s="3"/>
    </row>
    <row r="926" spans="1:1" ht="13" x14ac:dyDescent="0.3">
      <c r="A926" s="3"/>
    </row>
    <row r="927" spans="1:1" ht="13" x14ac:dyDescent="0.3">
      <c r="A927" s="3"/>
    </row>
    <row r="928" spans="1:1" ht="13" x14ac:dyDescent="0.3">
      <c r="A928" s="3"/>
    </row>
    <row r="929" spans="1:1" ht="13" x14ac:dyDescent="0.3">
      <c r="A929" s="3"/>
    </row>
    <row r="930" spans="1:1" ht="13" x14ac:dyDescent="0.3">
      <c r="A930" s="3"/>
    </row>
    <row r="931" spans="1:1" ht="13" x14ac:dyDescent="0.3">
      <c r="A931" s="3"/>
    </row>
    <row r="932" spans="1:1" ht="13" x14ac:dyDescent="0.3">
      <c r="A932" s="3"/>
    </row>
    <row r="933" spans="1:1" ht="13" x14ac:dyDescent="0.3">
      <c r="A933" s="3"/>
    </row>
    <row r="934" spans="1:1" ht="13" x14ac:dyDescent="0.3">
      <c r="A934" s="3"/>
    </row>
    <row r="935" spans="1:1" ht="13" x14ac:dyDescent="0.3">
      <c r="A935" s="3"/>
    </row>
    <row r="936" spans="1:1" ht="13" x14ac:dyDescent="0.3">
      <c r="A936" s="3"/>
    </row>
    <row r="937" spans="1:1" ht="13" x14ac:dyDescent="0.3">
      <c r="A937" s="3"/>
    </row>
    <row r="938" spans="1:1" ht="13" x14ac:dyDescent="0.3">
      <c r="A938" s="3"/>
    </row>
    <row r="939" spans="1:1" ht="13" x14ac:dyDescent="0.3">
      <c r="A939" s="3"/>
    </row>
    <row r="940" spans="1:1" ht="13" x14ac:dyDescent="0.3">
      <c r="A940" s="3"/>
    </row>
    <row r="941" spans="1:1" ht="13" x14ac:dyDescent="0.3">
      <c r="A941" s="3"/>
    </row>
    <row r="942" spans="1:1" ht="13" x14ac:dyDescent="0.3">
      <c r="A942" s="3"/>
    </row>
    <row r="943" spans="1:1" ht="13" x14ac:dyDescent="0.3">
      <c r="A943" s="3"/>
    </row>
    <row r="944" spans="1:1" ht="13" x14ac:dyDescent="0.3">
      <c r="A944" s="3"/>
    </row>
    <row r="945" spans="1:1" ht="13" x14ac:dyDescent="0.3">
      <c r="A945" s="3"/>
    </row>
    <row r="946" spans="1:1" ht="13" x14ac:dyDescent="0.3">
      <c r="A946" s="3"/>
    </row>
    <row r="947" spans="1:1" ht="13" x14ac:dyDescent="0.3">
      <c r="A947" s="3"/>
    </row>
    <row r="948" spans="1:1" ht="13" x14ac:dyDescent="0.3">
      <c r="A948" s="3"/>
    </row>
    <row r="949" spans="1:1" ht="13" x14ac:dyDescent="0.3">
      <c r="A949" s="3"/>
    </row>
    <row r="950" spans="1:1" ht="13" x14ac:dyDescent="0.3">
      <c r="A950" s="3"/>
    </row>
    <row r="951" spans="1:1" ht="13" x14ac:dyDescent="0.3">
      <c r="A951" s="3"/>
    </row>
    <row r="952" spans="1:1" ht="13" x14ac:dyDescent="0.3">
      <c r="A952" s="3"/>
    </row>
    <row r="953" spans="1:1" ht="13" x14ac:dyDescent="0.3">
      <c r="A953" s="3"/>
    </row>
    <row r="954" spans="1:1" ht="13" x14ac:dyDescent="0.3">
      <c r="A954" s="3"/>
    </row>
    <row r="955" spans="1:1" ht="13" x14ac:dyDescent="0.3">
      <c r="A955" s="3"/>
    </row>
    <row r="956" spans="1:1" ht="13" x14ac:dyDescent="0.3">
      <c r="A956" s="3"/>
    </row>
    <row r="957" spans="1:1" ht="13" x14ac:dyDescent="0.3">
      <c r="A957" s="3"/>
    </row>
    <row r="958" spans="1:1" ht="13" x14ac:dyDescent="0.3">
      <c r="A958" s="3"/>
    </row>
    <row r="959" spans="1:1" ht="13" x14ac:dyDescent="0.3">
      <c r="A959" s="3"/>
    </row>
    <row r="960" spans="1:1" ht="13" x14ac:dyDescent="0.3">
      <c r="A960" s="3"/>
    </row>
    <row r="961" spans="1:1" ht="13" x14ac:dyDescent="0.3">
      <c r="A961" s="3"/>
    </row>
    <row r="962" spans="1:1" ht="13" x14ac:dyDescent="0.3">
      <c r="A962" s="3"/>
    </row>
    <row r="963" spans="1:1" ht="13" x14ac:dyDescent="0.3">
      <c r="A963" s="3"/>
    </row>
    <row r="964" spans="1:1" ht="13" x14ac:dyDescent="0.3">
      <c r="A964" s="3"/>
    </row>
    <row r="965" spans="1:1" ht="13" x14ac:dyDescent="0.3">
      <c r="A965" s="3"/>
    </row>
    <row r="966" spans="1:1" ht="13" x14ac:dyDescent="0.3">
      <c r="A966" s="3"/>
    </row>
    <row r="967" spans="1:1" ht="13" x14ac:dyDescent="0.3">
      <c r="A967" s="3"/>
    </row>
    <row r="968" spans="1:1" ht="13" x14ac:dyDescent="0.3">
      <c r="A968" s="3"/>
    </row>
    <row r="969" spans="1:1" ht="13" x14ac:dyDescent="0.3">
      <c r="A969" s="3"/>
    </row>
    <row r="970" spans="1:1" ht="13" x14ac:dyDescent="0.3">
      <c r="A970" s="3"/>
    </row>
    <row r="971" spans="1:1" ht="13" x14ac:dyDescent="0.3">
      <c r="A971" s="3"/>
    </row>
    <row r="972" spans="1:1" ht="13" x14ac:dyDescent="0.3">
      <c r="A972" s="3"/>
    </row>
    <row r="973" spans="1:1" ht="13" x14ac:dyDescent="0.3">
      <c r="A973" s="3"/>
    </row>
    <row r="974" spans="1:1" ht="13" x14ac:dyDescent="0.3">
      <c r="A974" s="3"/>
    </row>
    <row r="975" spans="1:1" ht="13" x14ac:dyDescent="0.3">
      <c r="A975" s="3"/>
    </row>
    <row r="976" spans="1:1" ht="13" x14ac:dyDescent="0.3">
      <c r="A976" s="3"/>
    </row>
    <row r="977" spans="1:1" ht="13" x14ac:dyDescent="0.3">
      <c r="A977" s="3"/>
    </row>
    <row r="978" spans="1:1" ht="13" x14ac:dyDescent="0.3">
      <c r="A978" s="3"/>
    </row>
    <row r="979" spans="1:1" ht="13" x14ac:dyDescent="0.3">
      <c r="A979" s="3"/>
    </row>
    <row r="980" spans="1:1" ht="13" x14ac:dyDescent="0.3">
      <c r="A980" s="3"/>
    </row>
    <row r="981" spans="1:1" ht="13" x14ac:dyDescent="0.3">
      <c r="A981" s="3"/>
    </row>
    <row r="982" spans="1:1" ht="13" x14ac:dyDescent="0.3">
      <c r="A982" s="3"/>
    </row>
    <row r="983" spans="1:1" ht="13" x14ac:dyDescent="0.3">
      <c r="A983" s="3"/>
    </row>
    <row r="984" spans="1:1" ht="13" x14ac:dyDescent="0.3">
      <c r="A984" s="3"/>
    </row>
    <row r="985" spans="1:1" ht="13" x14ac:dyDescent="0.3">
      <c r="A985" s="3"/>
    </row>
    <row r="986" spans="1:1" ht="13" x14ac:dyDescent="0.3">
      <c r="A986" s="3"/>
    </row>
    <row r="987" spans="1:1" ht="13" x14ac:dyDescent="0.3">
      <c r="A987" s="3"/>
    </row>
    <row r="988" spans="1:1" ht="13" x14ac:dyDescent="0.3">
      <c r="A988" s="3"/>
    </row>
    <row r="989" spans="1:1" ht="13" x14ac:dyDescent="0.3">
      <c r="A989" s="3"/>
    </row>
    <row r="990" spans="1:1" ht="13" x14ac:dyDescent="0.3">
      <c r="A990" s="3"/>
    </row>
    <row r="991" spans="1:1" ht="13" x14ac:dyDescent="0.3">
      <c r="A991" s="3"/>
    </row>
    <row r="992" spans="1:1" ht="13" x14ac:dyDescent="0.3">
      <c r="A992" s="3"/>
    </row>
    <row r="993" spans="1:1" ht="13" x14ac:dyDescent="0.3">
      <c r="A993" s="3"/>
    </row>
    <row r="994" spans="1:1" ht="13" x14ac:dyDescent="0.3">
      <c r="A994" s="3"/>
    </row>
    <row r="995" spans="1:1" ht="13" x14ac:dyDescent="0.3">
      <c r="A995" s="3"/>
    </row>
    <row r="996" spans="1:1" ht="13" x14ac:dyDescent="0.3">
      <c r="A996" s="3"/>
    </row>
    <row r="997" spans="1:1" ht="13" x14ac:dyDescent="0.3">
      <c r="A997" s="3"/>
    </row>
    <row r="998" spans="1:1" ht="13" x14ac:dyDescent="0.3">
      <c r="A998" s="3"/>
    </row>
    <row r="999" spans="1:1" ht="13" x14ac:dyDescent="0.3">
      <c r="A999" s="3"/>
    </row>
    <row r="1000" spans="1:1" ht="13" x14ac:dyDescent="0.3">
      <c r="A1000" s="3"/>
    </row>
    <row r="1001" spans="1:1" ht="13" x14ac:dyDescent="0.3">
      <c r="A1001" s="3"/>
    </row>
    <row r="1002" spans="1:1" ht="13" x14ac:dyDescent="0.3">
      <c r="A1002" s="3"/>
    </row>
    <row r="1003" spans="1:1" ht="13" x14ac:dyDescent="0.3">
      <c r="A1003" s="3"/>
    </row>
    <row r="1004" spans="1:1" ht="13" x14ac:dyDescent="0.3">
      <c r="A1004" s="3"/>
    </row>
    <row r="1005" spans="1:1" ht="13" x14ac:dyDescent="0.3">
      <c r="A1005" s="3"/>
    </row>
    <row r="1006" spans="1:1" ht="13" x14ac:dyDescent="0.3">
      <c r="A1006" s="3"/>
    </row>
    <row r="1007" spans="1:1" ht="13" x14ac:dyDescent="0.3">
      <c r="A1007" s="3"/>
    </row>
    <row r="1008" spans="1:1" ht="13" x14ac:dyDescent="0.3">
      <c r="A1008" s="3"/>
    </row>
    <row r="1009" spans="1:1" ht="13" x14ac:dyDescent="0.3">
      <c r="A1009" s="3"/>
    </row>
    <row r="1010" spans="1:1" ht="13" x14ac:dyDescent="0.3">
      <c r="A1010" s="3"/>
    </row>
    <row r="1011" spans="1:1" ht="13" x14ac:dyDescent="0.3">
      <c r="A1011" s="3"/>
    </row>
    <row r="1012" spans="1:1" ht="13" x14ac:dyDescent="0.3">
      <c r="A1012" s="3"/>
    </row>
    <row r="1013" spans="1:1" ht="13" x14ac:dyDescent="0.3">
      <c r="A1013" s="3"/>
    </row>
    <row r="1014" spans="1:1" ht="13" x14ac:dyDescent="0.3">
      <c r="A1014" s="3"/>
    </row>
    <row r="1015" spans="1:1" ht="13" x14ac:dyDescent="0.3">
      <c r="A1015" s="3"/>
    </row>
    <row r="1016" spans="1:1" ht="13" x14ac:dyDescent="0.3">
      <c r="A1016" s="3"/>
    </row>
    <row r="1017" spans="1:1" ht="13" x14ac:dyDescent="0.3">
      <c r="A1017" s="3"/>
    </row>
    <row r="1018" spans="1:1" ht="13" x14ac:dyDescent="0.3">
      <c r="A1018" s="3"/>
    </row>
    <row r="1019" spans="1:1" ht="13" x14ac:dyDescent="0.3">
      <c r="A1019" s="3"/>
    </row>
    <row r="1020" spans="1:1" ht="13" x14ac:dyDescent="0.3">
      <c r="A1020" s="3"/>
    </row>
    <row r="1021" spans="1:1" ht="13" x14ac:dyDescent="0.3">
      <c r="A1021" s="3"/>
    </row>
    <row r="1022" spans="1:1" ht="13" x14ac:dyDescent="0.3">
      <c r="A1022" s="3"/>
    </row>
    <row r="1023" spans="1:1" ht="13" x14ac:dyDescent="0.3">
      <c r="A1023" s="3"/>
    </row>
    <row r="1024" spans="1:1" ht="13" x14ac:dyDescent="0.3">
      <c r="A1024" s="3"/>
    </row>
    <row r="1025" spans="1:1" ht="13" x14ac:dyDescent="0.3">
      <c r="A1025" s="3"/>
    </row>
    <row r="1026" spans="1:1" ht="13" x14ac:dyDescent="0.3">
      <c r="A1026" s="3"/>
    </row>
    <row r="1027" spans="1:1" ht="13" x14ac:dyDescent="0.3">
      <c r="A1027" s="3"/>
    </row>
    <row r="1028" spans="1:1" ht="13" x14ac:dyDescent="0.3">
      <c r="A1028" s="3"/>
    </row>
    <row r="1029" spans="1:1" ht="13" x14ac:dyDescent="0.3">
      <c r="A1029" s="3"/>
    </row>
    <row r="1030" spans="1:1" ht="13" x14ac:dyDescent="0.3">
      <c r="A1030" s="3"/>
    </row>
    <row r="1031" spans="1:1" ht="13" x14ac:dyDescent="0.3">
      <c r="A1031" s="3"/>
    </row>
    <row r="1032" spans="1:1" ht="13" x14ac:dyDescent="0.3">
      <c r="A1032" s="3"/>
    </row>
    <row r="1033" spans="1:1" ht="13" x14ac:dyDescent="0.3">
      <c r="A1033" s="3"/>
    </row>
    <row r="1034" spans="1:1" ht="13" x14ac:dyDescent="0.3">
      <c r="A1034" s="3"/>
    </row>
    <row r="1035" spans="1:1" ht="13" x14ac:dyDescent="0.3">
      <c r="A1035" s="3"/>
    </row>
    <row r="1036" spans="1:1" ht="13" x14ac:dyDescent="0.3">
      <c r="A1036" s="3"/>
    </row>
    <row r="1037" spans="1:1" ht="13" x14ac:dyDescent="0.3">
      <c r="A1037" s="3"/>
    </row>
    <row r="1038" spans="1:1" ht="13" x14ac:dyDescent="0.3">
      <c r="A1038" s="3"/>
    </row>
    <row r="1039" spans="1:1" ht="13" x14ac:dyDescent="0.3">
      <c r="A1039" s="3"/>
    </row>
    <row r="1040" spans="1:1" ht="13" x14ac:dyDescent="0.3">
      <c r="A1040" s="3"/>
    </row>
    <row r="1041" spans="1:1" ht="13" x14ac:dyDescent="0.3">
      <c r="A1041" s="3"/>
    </row>
    <row r="1042" spans="1:1" ht="13" x14ac:dyDescent="0.3">
      <c r="A1042" s="3"/>
    </row>
    <row r="1043" spans="1:1" ht="13" x14ac:dyDescent="0.3">
      <c r="A1043" s="3"/>
    </row>
    <row r="1044" spans="1:1" ht="13" x14ac:dyDescent="0.3">
      <c r="A1044" s="3"/>
    </row>
    <row r="1045" spans="1:1" ht="13" x14ac:dyDescent="0.3">
      <c r="A1045" s="3"/>
    </row>
    <row r="1046" spans="1:1" ht="13" x14ac:dyDescent="0.3">
      <c r="A1046" s="3"/>
    </row>
    <row r="1047" spans="1:1" ht="13" x14ac:dyDescent="0.3">
      <c r="A1047" s="3"/>
    </row>
    <row r="1048" spans="1:1" ht="13" x14ac:dyDescent="0.3">
      <c r="A1048" s="3"/>
    </row>
    <row r="1049" spans="1:1" ht="13" x14ac:dyDescent="0.3">
      <c r="A1049" s="3"/>
    </row>
    <row r="1050" spans="1:1" ht="13" x14ac:dyDescent="0.3">
      <c r="A1050" s="3"/>
    </row>
    <row r="1051" spans="1:1" ht="13" x14ac:dyDescent="0.3">
      <c r="A1051" s="3"/>
    </row>
    <row r="1052" spans="1:1" ht="13" x14ac:dyDescent="0.3">
      <c r="A1052" s="3"/>
    </row>
    <row r="1053" spans="1:1" ht="13" x14ac:dyDescent="0.3">
      <c r="A1053" s="3"/>
    </row>
    <row r="1054" spans="1:1" ht="13" x14ac:dyDescent="0.3">
      <c r="A1054" s="3"/>
    </row>
    <row r="1055" spans="1:1" ht="13" x14ac:dyDescent="0.3">
      <c r="A1055" s="3"/>
    </row>
    <row r="1056" spans="1:1" ht="13" x14ac:dyDescent="0.3">
      <c r="A1056" s="3"/>
    </row>
  </sheetData>
  <sheetProtection algorithmName="SHA-512" hashValue="lYW7nnIHETfjygxv1aZ8bnBEWoopK2h8ZQ+AbteUrPuMBkXqlPiSls8wuTHMMh1LKc6tog2nw2mC9EPdOVm08Q==" saltValue="gC/Tsz0x3IO80YvwDrWP9Q==" spinCount="100000" sheet="1" objects="1" scenarios="1"/>
  <mergeCells count="23">
    <mergeCell ref="B19:E19"/>
    <mergeCell ref="D21:E21"/>
    <mergeCell ref="D22:E22"/>
    <mergeCell ref="B21:C22"/>
    <mergeCell ref="B1:E1"/>
    <mergeCell ref="B2:D6"/>
    <mergeCell ref="B7:E9"/>
    <mergeCell ref="B13:E13"/>
    <mergeCell ref="B14:E14"/>
    <mergeCell ref="B15:E15"/>
    <mergeCell ref="B16:E16"/>
    <mergeCell ref="B18:E18"/>
    <mergeCell ref="B17:E17"/>
    <mergeCell ref="B20:E20"/>
    <mergeCell ref="B27:C28"/>
    <mergeCell ref="D27:E27"/>
    <mergeCell ref="D28:E28"/>
    <mergeCell ref="B23:C24"/>
    <mergeCell ref="D23:E23"/>
    <mergeCell ref="D24:E24"/>
    <mergeCell ref="B25:C26"/>
    <mergeCell ref="D25:E25"/>
    <mergeCell ref="D26:E26"/>
  </mergeCells>
  <phoneticPr fontId="18" type="noConversion"/>
  <conditionalFormatting sqref="B21 D21:D28 F21:F28 B23 B25 B27">
    <cfRule type="expression" dxfId="30" priority="4">
      <formula>#REF!&lt;1</formula>
    </cfRule>
  </conditionalFormatting>
  <pageMargins left="0" right="0" top="0" bottom="0" header="0" footer="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EE578-FDE4-4394-902C-CFF201ECFD4D}">
  <sheetPr>
    <outlinePr summaryBelow="0" summaryRight="0"/>
  </sheetPr>
  <dimension ref="A1:T962"/>
  <sheetViews>
    <sheetView showGridLines="0" zoomScale="70" zoomScaleNormal="70" workbookViewId="0">
      <selection activeCell="G15" sqref="G15"/>
    </sheetView>
  </sheetViews>
  <sheetFormatPr baseColWidth="10" defaultColWidth="12.54296875" defaultRowHeight="15.75" customHeight="1" x14ac:dyDescent="0.25"/>
  <cols>
    <col min="1" max="1" width="7.1796875" customWidth="1"/>
    <col min="2" max="2" width="29.26953125" customWidth="1"/>
    <col min="3" max="3" width="34.453125" style="9" customWidth="1"/>
    <col min="4" max="4" width="44.1796875" customWidth="1"/>
    <col min="5" max="5" width="52.54296875" customWidth="1"/>
    <col min="6" max="6" width="54.81640625" style="27" customWidth="1"/>
    <col min="7" max="7" width="40.54296875" style="9" customWidth="1"/>
    <col min="8" max="8" width="40.54296875" customWidth="1"/>
  </cols>
  <sheetData>
    <row r="1" spans="1:20" ht="31.5" customHeight="1" x14ac:dyDescent="0.25">
      <c r="A1" s="1"/>
      <c r="B1" s="171"/>
      <c r="C1" s="172"/>
      <c r="D1" s="172"/>
      <c r="E1" s="172"/>
      <c r="G1" s="16"/>
    </row>
    <row r="2" spans="1:20" ht="18.75" customHeight="1" x14ac:dyDescent="0.25">
      <c r="A2" s="1"/>
      <c r="B2" s="22"/>
      <c r="C2" s="22"/>
      <c r="D2" s="22"/>
    </row>
    <row r="3" spans="1:20" ht="21" customHeight="1" x14ac:dyDescent="0.25">
      <c r="A3" s="2"/>
      <c r="B3" s="22"/>
      <c r="C3" s="22"/>
      <c r="D3" s="22"/>
      <c r="G3" s="186"/>
      <c r="H3" s="9"/>
    </row>
    <row r="4" spans="1:20" ht="17.25" customHeight="1" x14ac:dyDescent="0.25">
      <c r="A4" s="2"/>
      <c r="B4" s="22"/>
      <c r="C4" s="22"/>
      <c r="D4" s="22"/>
      <c r="G4" s="186"/>
      <c r="H4" s="9"/>
    </row>
    <row r="5" spans="1:20" ht="17.25" customHeight="1" x14ac:dyDescent="0.25">
      <c r="A5" s="2"/>
      <c r="B5" s="22"/>
      <c r="C5" s="22"/>
      <c r="D5" s="22"/>
      <c r="G5" s="186"/>
      <c r="H5" s="9"/>
    </row>
    <row r="6" spans="1:20" ht="30.65" customHeight="1" x14ac:dyDescent="0.25">
      <c r="A6" s="2"/>
      <c r="B6" s="22"/>
      <c r="C6" s="22"/>
      <c r="D6" s="22"/>
      <c r="G6" s="186"/>
      <c r="H6" s="9"/>
    </row>
    <row r="7" spans="1:20" ht="30.65" customHeight="1" x14ac:dyDescent="0.25">
      <c r="A7" s="2"/>
      <c r="B7" s="22"/>
      <c r="C7" s="22"/>
      <c r="D7" s="22"/>
      <c r="H7" s="9"/>
    </row>
    <row r="8" spans="1:20" ht="39.65" customHeight="1" x14ac:dyDescent="0.25">
      <c r="A8" s="2"/>
      <c r="B8" s="227" t="s">
        <v>13</v>
      </c>
      <c r="C8" s="227"/>
      <c r="D8" s="227"/>
      <c r="E8" s="26"/>
    </row>
    <row r="9" spans="1:20" ht="19" customHeight="1" x14ac:dyDescent="0.25">
      <c r="A9" s="2"/>
      <c r="B9" s="26"/>
      <c r="C9" s="26"/>
      <c r="D9" s="26"/>
      <c r="E9" s="26"/>
    </row>
    <row r="10" spans="1:20" ht="17.25" customHeight="1" x14ac:dyDescent="0.25">
      <c r="A10" s="2"/>
      <c r="B10" s="26"/>
      <c r="C10" s="26"/>
      <c r="D10" s="26"/>
      <c r="E10" s="26"/>
    </row>
    <row r="11" spans="1:20" ht="17.25" customHeight="1" x14ac:dyDescent="0.25">
      <c r="A11" s="12"/>
      <c r="B11" s="11"/>
      <c r="C11" s="11"/>
      <c r="D11" s="11"/>
      <c r="E11" s="11"/>
      <c r="F11" s="11"/>
      <c r="G11" s="11"/>
      <c r="H11" s="11"/>
    </row>
    <row r="12" spans="1:20" ht="17.25" customHeight="1" x14ac:dyDescent="0.25">
      <c r="A12" s="12"/>
      <c r="B12" s="12"/>
      <c r="C12" s="12"/>
      <c r="D12" s="12"/>
      <c r="E12" s="12"/>
      <c r="F12" s="12"/>
      <c r="G12" s="12"/>
      <c r="H12" s="12"/>
    </row>
    <row r="13" spans="1:20" ht="17.25" customHeight="1" thickBot="1" x14ac:dyDescent="0.4">
      <c r="A13" s="12"/>
      <c r="E13" s="5"/>
      <c r="F13" s="5"/>
      <c r="G13" s="10"/>
    </row>
    <row r="14" spans="1:20" ht="61" customHeight="1" x14ac:dyDescent="0.3">
      <c r="A14" s="3"/>
      <c r="B14" s="33" t="s">
        <v>14</v>
      </c>
      <c r="C14" s="34" t="s">
        <v>15</v>
      </c>
      <c r="D14" s="34" t="s">
        <v>16</v>
      </c>
      <c r="E14" s="34" t="s">
        <v>130</v>
      </c>
      <c r="F14" s="34" t="s">
        <v>17</v>
      </c>
      <c r="G14" s="34" t="s">
        <v>199</v>
      </c>
      <c r="H14" s="35" t="s">
        <v>18</v>
      </c>
    </row>
    <row r="15" spans="1:20" s="55" customFormat="1" ht="125.5" customHeight="1" x14ac:dyDescent="0.3">
      <c r="A15" s="3"/>
      <c r="B15" s="228" t="s">
        <v>19</v>
      </c>
      <c r="C15" s="59" t="s">
        <v>34</v>
      </c>
      <c r="D15" s="155" t="s">
        <v>126</v>
      </c>
      <c r="E15" s="155" t="s">
        <v>127</v>
      </c>
      <c r="F15" s="156" t="s">
        <v>35</v>
      </c>
      <c r="G15" s="57">
        <v>3</v>
      </c>
      <c r="H15" s="168">
        <v>9</v>
      </c>
      <c r="I15"/>
      <c r="J15"/>
      <c r="K15"/>
      <c r="L15"/>
      <c r="M15"/>
      <c r="N15"/>
      <c r="O15"/>
      <c r="P15"/>
      <c r="Q15"/>
      <c r="R15"/>
      <c r="S15"/>
      <c r="T15"/>
    </row>
    <row r="16" spans="1:20" s="55" customFormat="1" ht="100" customHeight="1" x14ac:dyDescent="0.3">
      <c r="A16" s="3"/>
      <c r="B16" s="229"/>
      <c r="C16" s="231" t="s">
        <v>23</v>
      </c>
      <c r="D16" s="234" t="s">
        <v>128</v>
      </c>
      <c r="E16" s="234" t="s">
        <v>129</v>
      </c>
      <c r="F16" s="155" t="s">
        <v>32</v>
      </c>
      <c r="G16" s="57">
        <v>3</v>
      </c>
      <c r="H16" s="168">
        <v>9</v>
      </c>
      <c r="I16"/>
      <c r="J16"/>
      <c r="K16"/>
      <c r="L16"/>
      <c r="M16"/>
      <c r="N16"/>
      <c r="O16"/>
      <c r="P16"/>
      <c r="Q16"/>
      <c r="R16"/>
      <c r="S16"/>
      <c r="T16"/>
    </row>
    <row r="17" spans="1:20" s="55" customFormat="1" ht="100" customHeight="1" x14ac:dyDescent="0.3">
      <c r="A17" s="3"/>
      <c r="B17" s="229"/>
      <c r="C17" s="232"/>
      <c r="D17" s="236"/>
      <c r="E17" s="236"/>
      <c r="F17" s="155" t="s">
        <v>33</v>
      </c>
      <c r="G17" s="57">
        <v>3</v>
      </c>
      <c r="H17" s="168">
        <v>9</v>
      </c>
      <c r="I17"/>
      <c r="J17"/>
      <c r="K17"/>
      <c r="L17"/>
      <c r="M17"/>
      <c r="N17"/>
      <c r="O17"/>
      <c r="P17"/>
      <c r="Q17"/>
      <c r="R17"/>
      <c r="S17"/>
      <c r="T17"/>
    </row>
    <row r="18" spans="1:20" s="55" customFormat="1" ht="151.5" customHeight="1" x14ac:dyDescent="0.3">
      <c r="A18" s="3"/>
      <c r="B18" s="229"/>
      <c r="C18" s="59" t="s">
        <v>23</v>
      </c>
      <c r="D18" s="155" t="s">
        <v>31</v>
      </c>
      <c r="E18" s="155" t="s">
        <v>131</v>
      </c>
      <c r="F18" s="155" t="s">
        <v>86</v>
      </c>
      <c r="G18" s="57">
        <v>3</v>
      </c>
      <c r="H18" s="168">
        <v>9</v>
      </c>
      <c r="I18"/>
      <c r="J18"/>
      <c r="K18"/>
      <c r="L18"/>
      <c r="M18"/>
      <c r="N18"/>
      <c r="O18"/>
      <c r="P18"/>
      <c r="Q18"/>
      <c r="R18"/>
      <c r="S18"/>
      <c r="T18"/>
    </row>
    <row r="19" spans="1:20" s="55" customFormat="1" ht="142" customHeight="1" x14ac:dyDescent="0.3">
      <c r="A19" s="3"/>
      <c r="B19" s="229"/>
      <c r="C19" s="59" t="s">
        <v>23</v>
      </c>
      <c r="D19" s="155" t="s">
        <v>29</v>
      </c>
      <c r="E19" s="155" t="s">
        <v>132</v>
      </c>
      <c r="F19" s="155" t="s">
        <v>30</v>
      </c>
      <c r="G19" s="57">
        <v>3</v>
      </c>
      <c r="H19" s="168">
        <v>9</v>
      </c>
      <c r="I19"/>
      <c r="J19"/>
      <c r="K19"/>
      <c r="L19"/>
      <c r="M19"/>
      <c r="N19"/>
      <c r="O19"/>
      <c r="P19"/>
      <c r="Q19"/>
      <c r="R19"/>
      <c r="S19"/>
      <c r="T19"/>
    </row>
    <row r="20" spans="1:20" s="55" customFormat="1" ht="78" customHeight="1" x14ac:dyDescent="0.3">
      <c r="A20" s="3"/>
      <c r="B20" s="229"/>
      <c r="C20" s="231" t="s">
        <v>23</v>
      </c>
      <c r="D20" s="234" t="s">
        <v>133</v>
      </c>
      <c r="E20" s="234" t="s">
        <v>134</v>
      </c>
      <c r="F20" s="155" t="s">
        <v>27</v>
      </c>
      <c r="G20" s="57">
        <v>3</v>
      </c>
      <c r="H20" s="168">
        <v>9</v>
      </c>
      <c r="I20"/>
      <c r="J20"/>
      <c r="K20"/>
      <c r="L20"/>
      <c r="M20"/>
      <c r="N20"/>
      <c r="O20"/>
      <c r="P20"/>
      <c r="Q20"/>
      <c r="R20"/>
      <c r="S20"/>
      <c r="T20"/>
    </row>
    <row r="21" spans="1:20" s="55" customFormat="1" ht="73.5" customHeight="1" x14ac:dyDescent="0.3">
      <c r="A21" s="3"/>
      <c r="B21" s="229"/>
      <c r="C21" s="232"/>
      <c r="D21" s="236"/>
      <c r="E21" s="236"/>
      <c r="F21" s="155" t="s">
        <v>28</v>
      </c>
      <c r="G21" s="57">
        <v>3</v>
      </c>
      <c r="H21" s="168">
        <v>9</v>
      </c>
      <c r="I21"/>
      <c r="J21"/>
      <c r="K21"/>
      <c r="L21"/>
      <c r="M21"/>
      <c r="N21"/>
      <c r="O21"/>
      <c r="P21"/>
      <c r="Q21"/>
      <c r="R21"/>
      <c r="S21"/>
      <c r="T21"/>
    </row>
    <row r="22" spans="1:20" s="55" customFormat="1" ht="122.5" customHeight="1" x14ac:dyDescent="0.3">
      <c r="A22" s="3"/>
      <c r="B22" s="229"/>
      <c r="C22" s="59" t="s">
        <v>23</v>
      </c>
      <c r="D22" s="155" t="s">
        <v>136</v>
      </c>
      <c r="E22" s="155" t="s">
        <v>137</v>
      </c>
      <c r="F22" s="155" t="s">
        <v>24</v>
      </c>
      <c r="G22" s="57">
        <v>2</v>
      </c>
      <c r="H22" s="168">
        <v>6</v>
      </c>
      <c r="I22"/>
      <c r="J22"/>
      <c r="K22"/>
      <c r="L22"/>
      <c r="M22"/>
      <c r="N22"/>
      <c r="O22"/>
      <c r="P22"/>
      <c r="Q22"/>
      <c r="R22"/>
      <c r="S22"/>
      <c r="T22"/>
    </row>
    <row r="23" spans="1:20" s="55" customFormat="1" ht="148" customHeight="1" x14ac:dyDescent="0.3">
      <c r="A23" s="3"/>
      <c r="B23" s="229"/>
      <c r="C23" s="59" t="s">
        <v>20</v>
      </c>
      <c r="D23" s="155" t="s">
        <v>138</v>
      </c>
      <c r="E23" s="155" t="s">
        <v>139</v>
      </c>
      <c r="F23" s="155" t="s">
        <v>22</v>
      </c>
      <c r="G23" s="57">
        <v>2</v>
      </c>
      <c r="H23" s="168">
        <v>6</v>
      </c>
      <c r="I23"/>
      <c r="J23"/>
      <c r="K23"/>
      <c r="L23"/>
      <c r="M23"/>
      <c r="N23"/>
      <c r="O23"/>
      <c r="P23"/>
      <c r="Q23"/>
      <c r="R23"/>
      <c r="S23"/>
      <c r="T23"/>
    </row>
    <row r="24" spans="1:20" s="55" customFormat="1" ht="70" customHeight="1" x14ac:dyDescent="0.3">
      <c r="A24" s="3"/>
      <c r="B24" s="229"/>
      <c r="C24" s="231" t="s">
        <v>23</v>
      </c>
      <c r="D24" s="234" t="s">
        <v>116</v>
      </c>
      <c r="E24" s="234" t="s">
        <v>135</v>
      </c>
      <c r="F24" s="155" t="s">
        <v>25</v>
      </c>
      <c r="G24" s="57">
        <v>2</v>
      </c>
      <c r="H24" s="168">
        <v>6</v>
      </c>
      <c r="I24"/>
      <c r="J24"/>
      <c r="K24"/>
      <c r="L24"/>
      <c r="M24"/>
      <c r="N24"/>
      <c r="O24"/>
      <c r="P24"/>
      <c r="Q24"/>
      <c r="R24"/>
      <c r="S24"/>
      <c r="T24"/>
    </row>
    <row r="25" spans="1:20" s="55" customFormat="1" ht="70" customHeight="1" x14ac:dyDescent="0.3">
      <c r="A25" s="3"/>
      <c r="B25" s="229"/>
      <c r="C25" s="233"/>
      <c r="D25" s="235"/>
      <c r="E25" s="235"/>
      <c r="F25" s="155" t="s">
        <v>83</v>
      </c>
      <c r="G25" s="57">
        <v>1</v>
      </c>
      <c r="H25" s="168">
        <v>3</v>
      </c>
      <c r="I25"/>
      <c r="J25"/>
      <c r="K25"/>
      <c r="L25"/>
      <c r="M25"/>
      <c r="N25"/>
      <c r="O25"/>
      <c r="P25"/>
      <c r="Q25"/>
      <c r="R25"/>
      <c r="S25"/>
      <c r="T25"/>
    </row>
    <row r="26" spans="1:20" s="55" customFormat="1" ht="70" customHeight="1" x14ac:dyDescent="0.3">
      <c r="A26" s="3"/>
      <c r="B26" s="229"/>
      <c r="C26" s="232"/>
      <c r="D26" s="236"/>
      <c r="E26" s="236"/>
      <c r="F26" s="155" t="s">
        <v>26</v>
      </c>
      <c r="G26" s="57">
        <v>1</v>
      </c>
      <c r="H26" s="168">
        <v>3</v>
      </c>
      <c r="I26"/>
      <c r="J26"/>
      <c r="K26"/>
      <c r="L26"/>
      <c r="M26"/>
      <c r="N26"/>
      <c r="O26"/>
      <c r="P26"/>
      <c r="Q26"/>
      <c r="R26"/>
      <c r="S26"/>
      <c r="T26"/>
    </row>
    <row r="27" spans="1:20" ht="91.5" customHeight="1" x14ac:dyDescent="0.3">
      <c r="A27" s="3"/>
      <c r="B27" s="230"/>
      <c r="C27" s="59" t="s">
        <v>20</v>
      </c>
      <c r="D27" s="155" t="s">
        <v>140</v>
      </c>
      <c r="E27" s="155" t="s">
        <v>141</v>
      </c>
      <c r="F27" s="155" t="s">
        <v>21</v>
      </c>
      <c r="G27" s="57">
        <v>1</v>
      </c>
      <c r="H27" s="168">
        <v>3</v>
      </c>
    </row>
    <row r="28" spans="1:20" ht="100.5" customHeight="1" x14ac:dyDescent="0.3">
      <c r="A28" s="3"/>
      <c r="B28" s="215" t="s">
        <v>36</v>
      </c>
      <c r="C28" s="166" t="s">
        <v>20</v>
      </c>
      <c r="D28" s="159" t="s">
        <v>166</v>
      </c>
      <c r="E28" s="23" t="s">
        <v>167</v>
      </c>
      <c r="F28" s="63" t="s">
        <v>46</v>
      </c>
      <c r="G28" s="57">
        <v>3</v>
      </c>
      <c r="H28" s="168">
        <v>9</v>
      </c>
    </row>
    <row r="29" spans="1:20" ht="114" customHeight="1" x14ac:dyDescent="0.3">
      <c r="A29" s="3"/>
      <c r="B29" s="216"/>
      <c r="C29" s="166" t="s">
        <v>20</v>
      </c>
      <c r="D29" s="159" t="s">
        <v>168</v>
      </c>
      <c r="E29" s="23" t="s">
        <v>169</v>
      </c>
      <c r="F29" s="63" t="s">
        <v>45</v>
      </c>
      <c r="G29" s="57">
        <v>3</v>
      </c>
      <c r="H29" s="168">
        <v>9</v>
      </c>
    </row>
    <row r="30" spans="1:20" ht="40" customHeight="1" x14ac:dyDescent="0.3">
      <c r="A30" s="3"/>
      <c r="B30" s="216"/>
      <c r="C30" s="206" t="s">
        <v>20</v>
      </c>
      <c r="D30" s="209" t="s">
        <v>40</v>
      </c>
      <c r="E30" s="212" t="s">
        <v>170</v>
      </c>
      <c r="F30" s="63" t="s">
        <v>41</v>
      </c>
      <c r="G30" s="57">
        <v>3</v>
      </c>
      <c r="H30" s="168">
        <v>9</v>
      </c>
    </row>
    <row r="31" spans="1:20" ht="40" customHeight="1" x14ac:dyDescent="0.3">
      <c r="A31" s="3"/>
      <c r="B31" s="216"/>
      <c r="C31" s="207"/>
      <c r="D31" s="210"/>
      <c r="E31" s="213"/>
      <c r="F31" s="63" t="s">
        <v>42</v>
      </c>
      <c r="G31" s="57">
        <v>3</v>
      </c>
      <c r="H31" s="168">
        <v>9</v>
      </c>
    </row>
    <row r="32" spans="1:20" ht="40" customHeight="1" x14ac:dyDescent="0.3">
      <c r="A32" s="3"/>
      <c r="B32" s="216"/>
      <c r="C32" s="207"/>
      <c r="D32" s="210"/>
      <c r="E32" s="213"/>
      <c r="F32" s="63" t="s">
        <v>43</v>
      </c>
      <c r="G32" s="57">
        <v>3</v>
      </c>
      <c r="H32" s="168">
        <v>9</v>
      </c>
    </row>
    <row r="33" spans="1:8" ht="40" customHeight="1" x14ac:dyDescent="0.3">
      <c r="A33" s="3"/>
      <c r="B33" s="216"/>
      <c r="C33" s="208"/>
      <c r="D33" s="211"/>
      <c r="E33" s="214"/>
      <c r="F33" s="63" t="s">
        <v>44</v>
      </c>
      <c r="G33" s="57">
        <v>3</v>
      </c>
      <c r="H33" s="168">
        <v>9</v>
      </c>
    </row>
    <row r="34" spans="1:8" ht="122.5" customHeight="1" x14ac:dyDescent="0.3">
      <c r="A34" s="3"/>
      <c r="B34" s="216"/>
      <c r="C34" s="166" t="s">
        <v>23</v>
      </c>
      <c r="D34" s="159" t="s">
        <v>171</v>
      </c>
      <c r="E34" s="23" t="s">
        <v>172</v>
      </c>
      <c r="F34" s="23" t="s">
        <v>173</v>
      </c>
      <c r="G34" s="57">
        <v>3</v>
      </c>
      <c r="H34" s="168">
        <v>9</v>
      </c>
    </row>
    <row r="35" spans="1:8" ht="94" customHeight="1" x14ac:dyDescent="0.3">
      <c r="A35" s="3"/>
      <c r="B35" s="216"/>
      <c r="C35" s="166" t="s">
        <v>34</v>
      </c>
      <c r="D35" s="159" t="s">
        <v>37</v>
      </c>
      <c r="E35" s="23" t="s">
        <v>174</v>
      </c>
      <c r="F35" s="63" t="s">
        <v>38</v>
      </c>
      <c r="G35" s="57">
        <v>2</v>
      </c>
      <c r="H35" s="168">
        <v>6</v>
      </c>
    </row>
    <row r="36" spans="1:8" ht="62.5" customHeight="1" x14ac:dyDescent="0.3">
      <c r="A36" s="3"/>
      <c r="B36" s="216"/>
      <c r="C36" s="166" t="s">
        <v>34</v>
      </c>
      <c r="D36" s="159" t="s">
        <v>175</v>
      </c>
      <c r="E36" s="23" t="s">
        <v>176</v>
      </c>
      <c r="F36" s="63" t="s">
        <v>115</v>
      </c>
      <c r="G36" s="57">
        <v>2</v>
      </c>
      <c r="H36" s="168">
        <v>6</v>
      </c>
    </row>
    <row r="37" spans="1:8" ht="100" customHeight="1" x14ac:dyDescent="0.3">
      <c r="A37" s="3"/>
      <c r="B37" s="216"/>
      <c r="C37" s="166" t="s">
        <v>34</v>
      </c>
      <c r="D37" s="159" t="s">
        <v>177</v>
      </c>
      <c r="E37" s="23" t="s">
        <v>178</v>
      </c>
      <c r="F37" s="130" t="s">
        <v>39</v>
      </c>
      <c r="G37" s="57">
        <v>1</v>
      </c>
      <c r="H37" s="168">
        <v>3</v>
      </c>
    </row>
    <row r="38" spans="1:8" ht="119" customHeight="1" x14ac:dyDescent="0.3">
      <c r="A38" s="3"/>
      <c r="B38" s="217"/>
      <c r="C38" s="166" t="s">
        <v>23</v>
      </c>
      <c r="D38" s="159" t="s">
        <v>179</v>
      </c>
      <c r="E38" s="23" t="s">
        <v>180</v>
      </c>
      <c r="F38" s="63" t="s">
        <v>181</v>
      </c>
      <c r="G38" s="57">
        <v>1</v>
      </c>
      <c r="H38" s="168">
        <v>3</v>
      </c>
    </row>
    <row r="39" spans="1:8" ht="55" customHeight="1" x14ac:dyDescent="0.3">
      <c r="A39" s="3"/>
      <c r="B39" s="218" t="s">
        <v>47</v>
      </c>
      <c r="C39" s="200" t="s">
        <v>20</v>
      </c>
      <c r="D39" s="203" t="s">
        <v>58</v>
      </c>
      <c r="E39" s="203" t="s">
        <v>150</v>
      </c>
      <c r="F39" s="160" t="s">
        <v>59</v>
      </c>
      <c r="G39" s="57">
        <v>3</v>
      </c>
      <c r="H39" s="168">
        <v>9</v>
      </c>
    </row>
    <row r="40" spans="1:8" ht="55" customHeight="1" x14ac:dyDescent="0.3">
      <c r="A40" s="3"/>
      <c r="B40" s="219"/>
      <c r="C40" s="201"/>
      <c r="D40" s="204"/>
      <c r="E40" s="204"/>
      <c r="F40" s="160" t="s">
        <v>60</v>
      </c>
      <c r="G40" s="57">
        <v>3</v>
      </c>
      <c r="H40" s="168">
        <v>9</v>
      </c>
    </row>
    <row r="41" spans="1:8" ht="55" customHeight="1" x14ac:dyDescent="0.3">
      <c r="A41" s="3"/>
      <c r="B41" s="219"/>
      <c r="C41" s="202"/>
      <c r="D41" s="205"/>
      <c r="E41" s="205"/>
      <c r="F41" s="160" t="s">
        <v>61</v>
      </c>
      <c r="G41" s="57">
        <v>3</v>
      </c>
      <c r="H41" s="168">
        <v>9</v>
      </c>
    </row>
    <row r="42" spans="1:8" ht="55" customHeight="1" x14ac:dyDescent="0.3">
      <c r="A42" s="3"/>
      <c r="B42" s="219"/>
      <c r="C42" s="200" t="s">
        <v>23</v>
      </c>
      <c r="D42" s="203" t="s">
        <v>62</v>
      </c>
      <c r="E42" s="203" t="s">
        <v>151</v>
      </c>
      <c r="F42" s="160" t="s">
        <v>63</v>
      </c>
      <c r="G42" s="57">
        <v>3</v>
      </c>
      <c r="H42" s="168">
        <v>9</v>
      </c>
    </row>
    <row r="43" spans="1:8" ht="55" customHeight="1" x14ac:dyDescent="0.3">
      <c r="A43" s="3"/>
      <c r="B43" s="219"/>
      <c r="C43" s="201"/>
      <c r="D43" s="204"/>
      <c r="E43" s="204"/>
      <c r="F43" s="160" t="s">
        <v>64</v>
      </c>
      <c r="G43" s="57">
        <v>3</v>
      </c>
      <c r="H43" s="168">
        <v>9</v>
      </c>
    </row>
    <row r="44" spans="1:8" ht="55" customHeight="1" x14ac:dyDescent="0.3">
      <c r="A44" s="3"/>
      <c r="B44" s="219"/>
      <c r="C44" s="202"/>
      <c r="D44" s="205"/>
      <c r="E44" s="205"/>
      <c r="F44" s="160" t="s">
        <v>65</v>
      </c>
      <c r="G44" s="57">
        <v>3</v>
      </c>
      <c r="H44" s="168">
        <v>9</v>
      </c>
    </row>
    <row r="45" spans="1:8" ht="125" customHeight="1" x14ac:dyDescent="0.3">
      <c r="A45" s="3"/>
      <c r="B45" s="219"/>
      <c r="C45" s="61" t="s">
        <v>23</v>
      </c>
      <c r="D45" s="160" t="s">
        <v>56</v>
      </c>
      <c r="E45" s="160" t="s">
        <v>152</v>
      </c>
      <c r="F45" s="160" t="s">
        <v>57</v>
      </c>
      <c r="G45" s="57">
        <v>3</v>
      </c>
      <c r="H45" s="168">
        <v>9</v>
      </c>
    </row>
    <row r="46" spans="1:8" ht="63.5" customHeight="1" x14ac:dyDescent="0.3">
      <c r="A46" s="3"/>
      <c r="B46" s="219"/>
      <c r="C46" s="200" t="s">
        <v>23</v>
      </c>
      <c r="D46" s="203" t="s">
        <v>53</v>
      </c>
      <c r="E46" s="203" t="s">
        <v>153</v>
      </c>
      <c r="F46" s="160" t="s">
        <v>54</v>
      </c>
      <c r="G46" s="57">
        <v>2</v>
      </c>
      <c r="H46" s="168">
        <v>6</v>
      </c>
    </row>
    <row r="47" spans="1:8" ht="59.5" customHeight="1" x14ac:dyDescent="0.3">
      <c r="A47" s="3"/>
      <c r="B47" s="219"/>
      <c r="C47" s="202"/>
      <c r="D47" s="205"/>
      <c r="E47" s="205"/>
      <c r="F47" s="160" t="s">
        <v>55</v>
      </c>
      <c r="G47" s="57">
        <v>2</v>
      </c>
      <c r="H47" s="168">
        <v>6</v>
      </c>
    </row>
    <row r="48" spans="1:8" ht="137.5" customHeight="1" x14ac:dyDescent="0.3">
      <c r="A48" s="3"/>
      <c r="B48" s="219"/>
      <c r="C48" s="61" t="s">
        <v>23</v>
      </c>
      <c r="D48" s="160" t="s">
        <v>51</v>
      </c>
      <c r="E48" s="160" t="s">
        <v>154</v>
      </c>
      <c r="F48" s="160" t="s">
        <v>52</v>
      </c>
      <c r="G48" s="57">
        <v>2</v>
      </c>
      <c r="H48" s="168">
        <v>6</v>
      </c>
    </row>
    <row r="49" spans="1:8" ht="62.5" customHeight="1" x14ac:dyDescent="0.3">
      <c r="A49" s="3"/>
      <c r="B49" s="219"/>
      <c r="C49" s="200" t="s">
        <v>23</v>
      </c>
      <c r="D49" s="203" t="s">
        <v>155</v>
      </c>
      <c r="E49" s="203" t="s">
        <v>156</v>
      </c>
      <c r="F49" s="160" t="s">
        <v>49</v>
      </c>
      <c r="G49" s="57">
        <v>1</v>
      </c>
      <c r="H49" s="168">
        <v>3</v>
      </c>
    </row>
    <row r="50" spans="1:8" ht="65" customHeight="1" x14ac:dyDescent="0.3">
      <c r="A50" s="3"/>
      <c r="B50" s="219"/>
      <c r="C50" s="202"/>
      <c r="D50" s="205"/>
      <c r="E50" s="205"/>
      <c r="F50" s="160" t="s">
        <v>50</v>
      </c>
      <c r="G50" s="57">
        <v>1</v>
      </c>
      <c r="H50" s="168">
        <v>3</v>
      </c>
    </row>
    <row r="51" spans="1:8" ht="113" customHeight="1" x14ac:dyDescent="0.3">
      <c r="A51" s="3"/>
      <c r="B51" s="220"/>
      <c r="C51" s="61" t="s">
        <v>34</v>
      </c>
      <c r="D51" s="160" t="s">
        <v>158</v>
      </c>
      <c r="E51" s="160" t="s">
        <v>157</v>
      </c>
      <c r="F51" s="161" t="s">
        <v>48</v>
      </c>
      <c r="G51" s="57">
        <v>1</v>
      </c>
      <c r="H51" s="168">
        <v>3</v>
      </c>
    </row>
    <row r="52" spans="1:8" ht="45" customHeight="1" x14ac:dyDescent="0.3">
      <c r="A52" s="3"/>
      <c r="B52" s="221" t="s">
        <v>188</v>
      </c>
      <c r="C52" s="223" t="s">
        <v>34</v>
      </c>
      <c r="D52" s="225" t="s">
        <v>67</v>
      </c>
      <c r="E52" s="225" t="s">
        <v>160</v>
      </c>
      <c r="F52" s="139" t="s">
        <v>68</v>
      </c>
      <c r="G52" s="57">
        <v>2</v>
      </c>
      <c r="H52" s="168">
        <v>6</v>
      </c>
    </row>
    <row r="53" spans="1:8" ht="45" customHeight="1" x14ac:dyDescent="0.3">
      <c r="A53" s="3"/>
      <c r="B53" s="221"/>
      <c r="C53" s="223"/>
      <c r="D53" s="225"/>
      <c r="E53" s="225"/>
      <c r="F53" s="139" t="s">
        <v>69</v>
      </c>
      <c r="G53" s="57">
        <v>2</v>
      </c>
      <c r="H53" s="168">
        <v>6</v>
      </c>
    </row>
    <row r="54" spans="1:8" ht="45" customHeight="1" thickBot="1" x14ac:dyDescent="0.35">
      <c r="A54" s="3"/>
      <c r="B54" s="222"/>
      <c r="C54" s="224"/>
      <c r="D54" s="226"/>
      <c r="E54" s="226"/>
      <c r="F54" s="169" t="s">
        <v>70</v>
      </c>
      <c r="G54" s="147">
        <v>3</v>
      </c>
      <c r="H54" s="170">
        <v>9</v>
      </c>
    </row>
    <row r="55" spans="1:8" ht="13" x14ac:dyDescent="0.3">
      <c r="A55" s="3"/>
      <c r="C55"/>
      <c r="G55"/>
    </row>
    <row r="56" spans="1:8" ht="13" x14ac:dyDescent="0.3">
      <c r="A56" s="3"/>
      <c r="C56"/>
      <c r="G56"/>
    </row>
    <row r="57" spans="1:8" ht="13" x14ac:dyDescent="0.3">
      <c r="A57" s="3"/>
      <c r="C57"/>
      <c r="G57"/>
    </row>
    <row r="58" spans="1:8" ht="13" x14ac:dyDescent="0.3">
      <c r="A58" s="3"/>
      <c r="C58"/>
      <c r="G58"/>
    </row>
    <row r="59" spans="1:8" ht="13" x14ac:dyDescent="0.3">
      <c r="A59" s="3"/>
      <c r="C59"/>
      <c r="G59"/>
    </row>
    <row r="60" spans="1:8" ht="13" x14ac:dyDescent="0.3">
      <c r="A60" s="3"/>
      <c r="C60"/>
      <c r="G60"/>
    </row>
    <row r="61" spans="1:8" ht="13" x14ac:dyDescent="0.3">
      <c r="A61" s="3"/>
      <c r="C61"/>
      <c r="G61"/>
    </row>
    <row r="62" spans="1:8" ht="13" x14ac:dyDescent="0.3">
      <c r="A62" s="3"/>
      <c r="C62"/>
      <c r="G62"/>
    </row>
    <row r="63" spans="1:8" ht="13" x14ac:dyDescent="0.3">
      <c r="A63" s="3"/>
      <c r="C63"/>
      <c r="G63"/>
    </row>
    <row r="64" spans="1:8" ht="13" x14ac:dyDescent="0.3">
      <c r="A64" s="3"/>
      <c r="C64"/>
      <c r="G64"/>
    </row>
    <row r="65" spans="1:7" ht="13" x14ac:dyDescent="0.3">
      <c r="A65" s="3"/>
      <c r="C65"/>
      <c r="G65"/>
    </row>
    <row r="66" spans="1:7" ht="13" x14ac:dyDescent="0.3">
      <c r="A66" s="3"/>
      <c r="C66"/>
      <c r="G66"/>
    </row>
    <row r="67" spans="1:7" ht="13" x14ac:dyDescent="0.3">
      <c r="A67" s="3"/>
      <c r="C67"/>
      <c r="G67"/>
    </row>
    <row r="68" spans="1:7" ht="13" x14ac:dyDescent="0.3">
      <c r="A68" s="3"/>
      <c r="C68"/>
      <c r="G68"/>
    </row>
    <row r="69" spans="1:7" ht="13" x14ac:dyDescent="0.3">
      <c r="A69" s="3"/>
      <c r="C69"/>
      <c r="G69"/>
    </row>
    <row r="70" spans="1:7" ht="13" x14ac:dyDescent="0.3">
      <c r="A70" s="3"/>
      <c r="C70"/>
      <c r="G70"/>
    </row>
    <row r="71" spans="1:7" ht="13" x14ac:dyDescent="0.3">
      <c r="A71" s="3"/>
      <c r="C71"/>
      <c r="G71"/>
    </row>
    <row r="72" spans="1:7" ht="13" x14ac:dyDescent="0.3">
      <c r="A72" s="3"/>
      <c r="C72"/>
      <c r="G72"/>
    </row>
    <row r="73" spans="1:7" ht="13" x14ac:dyDescent="0.3">
      <c r="A73" s="3"/>
      <c r="C73"/>
      <c r="G73"/>
    </row>
    <row r="74" spans="1:7" ht="13" x14ac:dyDescent="0.3">
      <c r="A74" s="3"/>
      <c r="C74"/>
      <c r="G74"/>
    </row>
    <row r="75" spans="1:7" ht="13" x14ac:dyDescent="0.3">
      <c r="A75" s="3"/>
      <c r="C75"/>
      <c r="G75"/>
    </row>
    <row r="76" spans="1:7" ht="13" x14ac:dyDescent="0.3">
      <c r="A76" s="3"/>
      <c r="C76"/>
      <c r="G76"/>
    </row>
    <row r="77" spans="1:7" ht="13" x14ac:dyDescent="0.3">
      <c r="A77" s="3"/>
      <c r="C77"/>
      <c r="G77"/>
    </row>
    <row r="78" spans="1:7" ht="13" x14ac:dyDescent="0.3">
      <c r="A78" s="3"/>
      <c r="C78"/>
      <c r="G78"/>
    </row>
    <row r="79" spans="1:7" ht="13" x14ac:dyDescent="0.3">
      <c r="A79" s="3"/>
      <c r="C79"/>
      <c r="G79"/>
    </row>
    <row r="80" spans="1:7" ht="13" x14ac:dyDescent="0.3">
      <c r="A80" s="3"/>
      <c r="C80"/>
      <c r="G80"/>
    </row>
    <row r="81" spans="1:7" ht="13" x14ac:dyDescent="0.3">
      <c r="A81" s="3"/>
      <c r="C81"/>
      <c r="G81"/>
    </row>
    <row r="82" spans="1:7" ht="13" x14ac:dyDescent="0.3">
      <c r="A82" s="3"/>
      <c r="C82"/>
      <c r="G82"/>
    </row>
    <row r="83" spans="1:7" ht="13" x14ac:dyDescent="0.3">
      <c r="A83" s="3"/>
      <c r="C83"/>
      <c r="G83"/>
    </row>
    <row r="84" spans="1:7" ht="13" x14ac:dyDescent="0.3">
      <c r="A84" s="3"/>
      <c r="C84"/>
      <c r="G84"/>
    </row>
    <row r="85" spans="1:7" ht="13" x14ac:dyDescent="0.3">
      <c r="A85" s="3"/>
      <c r="C85"/>
      <c r="G85"/>
    </row>
    <row r="86" spans="1:7" ht="13" x14ac:dyDescent="0.3">
      <c r="A86" s="3"/>
      <c r="C86"/>
      <c r="G86"/>
    </row>
    <row r="87" spans="1:7" ht="13" x14ac:dyDescent="0.3">
      <c r="A87" s="3"/>
      <c r="C87"/>
      <c r="G87"/>
    </row>
    <row r="88" spans="1:7" ht="13" x14ac:dyDescent="0.3">
      <c r="A88" s="3"/>
      <c r="C88"/>
      <c r="G88"/>
    </row>
    <row r="89" spans="1:7" ht="13" x14ac:dyDescent="0.3">
      <c r="A89" s="3"/>
      <c r="C89"/>
      <c r="G89"/>
    </row>
    <row r="90" spans="1:7" ht="13" x14ac:dyDescent="0.3">
      <c r="A90" s="3"/>
      <c r="C90"/>
      <c r="G90"/>
    </row>
    <row r="91" spans="1:7" ht="13" x14ac:dyDescent="0.3">
      <c r="A91" s="3"/>
      <c r="C91"/>
      <c r="G91"/>
    </row>
    <row r="92" spans="1:7" ht="13" x14ac:dyDescent="0.3">
      <c r="A92" s="3"/>
      <c r="C92"/>
      <c r="G92"/>
    </row>
    <row r="93" spans="1:7" ht="13" x14ac:dyDescent="0.3">
      <c r="A93" s="3"/>
      <c r="C93"/>
      <c r="G93"/>
    </row>
    <row r="94" spans="1:7" ht="13" x14ac:dyDescent="0.3">
      <c r="A94" s="3"/>
      <c r="C94"/>
      <c r="G94"/>
    </row>
    <row r="95" spans="1:7" ht="13" x14ac:dyDescent="0.3">
      <c r="A95" s="3"/>
      <c r="C95"/>
      <c r="G95"/>
    </row>
    <row r="96" spans="1:7" ht="13" x14ac:dyDescent="0.3">
      <c r="A96" s="3"/>
      <c r="C96"/>
      <c r="G96"/>
    </row>
    <row r="97" spans="1:7" ht="13" x14ac:dyDescent="0.3">
      <c r="A97" s="3"/>
      <c r="C97"/>
      <c r="G97"/>
    </row>
    <row r="98" spans="1:7" ht="13" x14ac:dyDescent="0.3">
      <c r="A98" s="3"/>
      <c r="C98"/>
      <c r="G98"/>
    </row>
    <row r="99" spans="1:7" ht="13" x14ac:dyDescent="0.3">
      <c r="A99" s="3"/>
      <c r="C99"/>
      <c r="G99"/>
    </row>
    <row r="100" spans="1:7" ht="13" x14ac:dyDescent="0.3">
      <c r="A100" s="3"/>
      <c r="C100"/>
      <c r="G100"/>
    </row>
    <row r="101" spans="1:7" ht="13" x14ac:dyDescent="0.3">
      <c r="A101" s="3"/>
      <c r="C101"/>
      <c r="G101"/>
    </row>
    <row r="102" spans="1:7" ht="13" x14ac:dyDescent="0.3">
      <c r="A102" s="3"/>
      <c r="C102"/>
      <c r="G102"/>
    </row>
    <row r="103" spans="1:7" ht="13" x14ac:dyDescent="0.3">
      <c r="A103" s="3"/>
      <c r="C103"/>
      <c r="G103"/>
    </row>
    <row r="104" spans="1:7" ht="13" x14ac:dyDescent="0.3">
      <c r="A104" s="3"/>
      <c r="C104"/>
      <c r="G104"/>
    </row>
    <row r="105" spans="1:7" ht="13" x14ac:dyDescent="0.3">
      <c r="A105" s="3"/>
      <c r="C105"/>
      <c r="G105"/>
    </row>
    <row r="106" spans="1:7" ht="13" x14ac:dyDescent="0.3">
      <c r="A106" s="3"/>
      <c r="C106"/>
      <c r="G106"/>
    </row>
    <row r="107" spans="1:7" ht="13" x14ac:dyDescent="0.3">
      <c r="A107" s="3"/>
      <c r="C107"/>
      <c r="G107"/>
    </row>
    <row r="108" spans="1:7" ht="13" x14ac:dyDescent="0.3">
      <c r="A108" s="3"/>
      <c r="C108"/>
      <c r="G108"/>
    </row>
    <row r="109" spans="1:7" ht="13" x14ac:dyDescent="0.3">
      <c r="A109" s="3"/>
      <c r="C109"/>
      <c r="G109"/>
    </row>
    <row r="110" spans="1:7" ht="13" x14ac:dyDescent="0.3">
      <c r="A110" s="3"/>
      <c r="C110"/>
      <c r="G110"/>
    </row>
    <row r="111" spans="1:7" ht="13" x14ac:dyDescent="0.3">
      <c r="A111" s="3"/>
      <c r="C111"/>
      <c r="G111"/>
    </row>
    <row r="112" spans="1:7" ht="13" x14ac:dyDescent="0.3">
      <c r="A112" s="3"/>
      <c r="C112"/>
      <c r="G112"/>
    </row>
    <row r="113" spans="1:7" ht="13" x14ac:dyDescent="0.3">
      <c r="A113" s="3"/>
      <c r="C113"/>
      <c r="G113"/>
    </row>
    <row r="114" spans="1:7" ht="13" x14ac:dyDescent="0.3">
      <c r="A114" s="3"/>
      <c r="C114"/>
      <c r="G114"/>
    </row>
    <row r="115" spans="1:7" ht="13" x14ac:dyDescent="0.3">
      <c r="A115" s="3"/>
      <c r="C115"/>
      <c r="G115"/>
    </row>
    <row r="116" spans="1:7" ht="13" x14ac:dyDescent="0.3">
      <c r="A116" s="3"/>
      <c r="C116"/>
      <c r="G116"/>
    </row>
    <row r="117" spans="1:7" ht="13" x14ac:dyDescent="0.3">
      <c r="A117" s="3"/>
      <c r="C117"/>
      <c r="G117"/>
    </row>
    <row r="118" spans="1:7" ht="13" x14ac:dyDescent="0.3">
      <c r="A118" s="3"/>
      <c r="C118"/>
      <c r="G118"/>
    </row>
    <row r="119" spans="1:7" ht="13" x14ac:dyDescent="0.3">
      <c r="A119" s="3"/>
      <c r="C119"/>
      <c r="G119"/>
    </row>
    <row r="120" spans="1:7" ht="13" x14ac:dyDescent="0.3">
      <c r="A120" s="3"/>
      <c r="C120"/>
      <c r="G120"/>
    </row>
    <row r="121" spans="1:7" ht="13" x14ac:dyDescent="0.3">
      <c r="A121" s="3"/>
      <c r="C121"/>
      <c r="G121"/>
    </row>
    <row r="122" spans="1:7" ht="13" x14ac:dyDescent="0.3">
      <c r="A122" s="3"/>
      <c r="C122"/>
      <c r="G122"/>
    </row>
    <row r="123" spans="1:7" ht="13" x14ac:dyDescent="0.3">
      <c r="A123" s="3"/>
      <c r="C123"/>
      <c r="G123"/>
    </row>
    <row r="124" spans="1:7" ht="13" x14ac:dyDescent="0.3">
      <c r="A124" s="3"/>
      <c r="C124"/>
      <c r="G124"/>
    </row>
    <row r="125" spans="1:7" ht="13" x14ac:dyDescent="0.3">
      <c r="A125" s="3"/>
      <c r="C125"/>
      <c r="G125"/>
    </row>
    <row r="126" spans="1:7" ht="13" x14ac:dyDescent="0.3">
      <c r="A126" s="3"/>
      <c r="C126"/>
      <c r="G126"/>
    </row>
    <row r="127" spans="1:7" ht="13" x14ac:dyDescent="0.3">
      <c r="A127" s="3"/>
      <c r="C127"/>
      <c r="G127"/>
    </row>
    <row r="128" spans="1:7" ht="13" x14ac:dyDescent="0.3">
      <c r="A128" s="3"/>
      <c r="C128"/>
      <c r="G128"/>
    </row>
    <row r="129" spans="1:7" ht="13" x14ac:dyDescent="0.3">
      <c r="A129" s="3"/>
      <c r="C129"/>
      <c r="G129"/>
    </row>
    <row r="130" spans="1:7" ht="13" x14ac:dyDescent="0.3">
      <c r="A130" s="3"/>
      <c r="C130"/>
      <c r="G130"/>
    </row>
    <row r="131" spans="1:7" ht="13" x14ac:dyDescent="0.3">
      <c r="A131" s="3"/>
      <c r="C131"/>
      <c r="G131"/>
    </row>
    <row r="132" spans="1:7" ht="13" x14ac:dyDescent="0.3">
      <c r="A132" s="3"/>
      <c r="C132"/>
      <c r="G132"/>
    </row>
    <row r="133" spans="1:7" ht="13" x14ac:dyDescent="0.3">
      <c r="A133" s="3"/>
      <c r="C133"/>
      <c r="G133"/>
    </row>
    <row r="134" spans="1:7" ht="13" x14ac:dyDescent="0.3">
      <c r="A134" s="3"/>
      <c r="C134"/>
      <c r="G134"/>
    </row>
    <row r="135" spans="1:7" ht="13" x14ac:dyDescent="0.3">
      <c r="A135" s="3"/>
      <c r="C135"/>
      <c r="G135"/>
    </row>
    <row r="136" spans="1:7" ht="13" x14ac:dyDescent="0.3">
      <c r="A136" s="3"/>
      <c r="C136"/>
      <c r="G136"/>
    </row>
    <row r="137" spans="1:7" ht="13" x14ac:dyDescent="0.3">
      <c r="A137" s="3"/>
      <c r="C137"/>
      <c r="G137"/>
    </row>
    <row r="138" spans="1:7" ht="13" x14ac:dyDescent="0.3">
      <c r="A138" s="3"/>
      <c r="C138"/>
      <c r="G138"/>
    </row>
    <row r="139" spans="1:7" ht="13" x14ac:dyDescent="0.3">
      <c r="A139" s="3"/>
      <c r="C139"/>
      <c r="G139"/>
    </row>
    <row r="140" spans="1:7" ht="13" x14ac:dyDescent="0.3">
      <c r="A140" s="3"/>
      <c r="C140"/>
      <c r="G140"/>
    </row>
    <row r="141" spans="1:7" ht="13" x14ac:dyDescent="0.3">
      <c r="A141" s="3"/>
      <c r="C141"/>
      <c r="G141"/>
    </row>
    <row r="142" spans="1:7" ht="13" x14ac:dyDescent="0.3">
      <c r="A142" s="3"/>
      <c r="C142"/>
      <c r="G142"/>
    </row>
    <row r="143" spans="1:7" ht="13" x14ac:dyDescent="0.3">
      <c r="A143" s="3"/>
      <c r="C143"/>
      <c r="G143"/>
    </row>
    <row r="144" spans="1:7" ht="13" x14ac:dyDescent="0.3">
      <c r="A144" s="3"/>
      <c r="C144"/>
      <c r="G144"/>
    </row>
    <row r="145" spans="1:7" ht="13" x14ac:dyDescent="0.3">
      <c r="A145" s="3"/>
      <c r="C145"/>
      <c r="G145"/>
    </row>
    <row r="146" spans="1:7" ht="13" x14ac:dyDescent="0.3">
      <c r="A146" s="3"/>
      <c r="C146"/>
      <c r="G146"/>
    </row>
    <row r="147" spans="1:7" ht="13" x14ac:dyDescent="0.3">
      <c r="A147" s="3"/>
      <c r="C147"/>
      <c r="G147"/>
    </row>
    <row r="148" spans="1:7" ht="13" x14ac:dyDescent="0.3">
      <c r="A148" s="3"/>
      <c r="C148"/>
      <c r="G148"/>
    </row>
    <row r="149" spans="1:7" ht="13" x14ac:dyDescent="0.3">
      <c r="A149" s="3"/>
      <c r="C149"/>
      <c r="G149"/>
    </row>
    <row r="150" spans="1:7" ht="13" x14ac:dyDescent="0.3">
      <c r="A150" s="3"/>
      <c r="C150"/>
      <c r="G150"/>
    </row>
    <row r="151" spans="1:7" ht="13" x14ac:dyDescent="0.3">
      <c r="A151" s="3"/>
      <c r="C151"/>
      <c r="G151"/>
    </row>
    <row r="152" spans="1:7" ht="13" x14ac:dyDescent="0.3">
      <c r="A152" s="3"/>
      <c r="C152"/>
      <c r="G152"/>
    </row>
    <row r="153" spans="1:7" ht="13" x14ac:dyDescent="0.3">
      <c r="A153" s="3"/>
      <c r="C153"/>
      <c r="G153"/>
    </row>
    <row r="154" spans="1:7" ht="13" x14ac:dyDescent="0.3">
      <c r="A154" s="3"/>
      <c r="C154"/>
      <c r="G154"/>
    </row>
    <row r="155" spans="1:7" ht="13" x14ac:dyDescent="0.3">
      <c r="A155" s="3"/>
      <c r="C155"/>
      <c r="G155"/>
    </row>
    <row r="156" spans="1:7" ht="13" x14ac:dyDescent="0.3">
      <c r="A156" s="3"/>
      <c r="C156"/>
      <c r="G156"/>
    </row>
    <row r="157" spans="1:7" ht="13" x14ac:dyDescent="0.3">
      <c r="A157" s="3"/>
      <c r="C157"/>
      <c r="G157"/>
    </row>
    <row r="158" spans="1:7" ht="13" x14ac:dyDescent="0.3">
      <c r="A158" s="3"/>
      <c r="C158"/>
      <c r="G158"/>
    </row>
    <row r="159" spans="1:7" ht="13" x14ac:dyDescent="0.3">
      <c r="A159" s="3"/>
      <c r="C159"/>
      <c r="G159"/>
    </row>
    <row r="160" spans="1:7" ht="13" x14ac:dyDescent="0.3">
      <c r="A160" s="3"/>
      <c r="C160"/>
      <c r="G160"/>
    </row>
    <row r="161" spans="1:7" ht="13" x14ac:dyDescent="0.3">
      <c r="A161" s="3"/>
      <c r="C161"/>
      <c r="G161"/>
    </row>
    <row r="162" spans="1:7" ht="13" x14ac:dyDescent="0.3">
      <c r="A162" s="3"/>
      <c r="C162"/>
      <c r="G162"/>
    </row>
    <row r="163" spans="1:7" ht="13" x14ac:dyDescent="0.3">
      <c r="A163" s="3"/>
      <c r="C163"/>
      <c r="G163"/>
    </row>
    <row r="164" spans="1:7" ht="13" x14ac:dyDescent="0.3">
      <c r="A164" s="3"/>
      <c r="C164"/>
      <c r="G164"/>
    </row>
    <row r="165" spans="1:7" ht="13" x14ac:dyDescent="0.3">
      <c r="A165" s="3"/>
      <c r="C165"/>
      <c r="G165"/>
    </row>
    <row r="166" spans="1:7" ht="13" x14ac:dyDescent="0.3">
      <c r="A166" s="3"/>
      <c r="C166"/>
      <c r="G166"/>
    </row>
    <row r="167" spans="1:7" ht="13" x14ac:dyDescent="0.3">
      <c r="A167" s="3"/>
      <c r="C167"/>
      <c r="G167"/>
    </row>
    <row r="168" spans="1:7" ht="13" x14ac:dyDescent="0.3">
      <c r="A168" s="3"/>
      <c r="C168"/>
      <c r="G168"/>
    </row>
    <row r="169" spans="1:7" ht="13" x14ac:dyDescent="0.3">
      <c r="A169" s="3"/>
      <c r="C169"/>
      <c r="G169"/>
    </row>
    <row r="170" spans="1:7" ht="13" x14ac:dyDescent="0.3">
      <c r="A170" s="3"/>
      <c r="C170"/>
      <c r="G170"/>
    </row>
    <row r="171" spans="1:7" ht="13" x14ac:dyDescent="0.3">
      <c r="A171" s="3"/>
      <c r="C171"/>
      <c r="G171"/>
    </row>
    <row r="172" spans="1:7" ht="13" x14ac:dyDescent="0.3">
      <c r="A172" s="3"/>
      <c r="C172"/>
      <c r="G172"/>
    </row>
    <row r="173" spans="1:7" ht="13" x14ac:dyDescent="0.3">
      <c r="A173" s="3"/>
      <c r="C173"/>
      <c r="G173"/>
    </row>
    <row r="174" spans="1:7" ht="13" x14ac:dyDescent="0.3">
      <c r="A174" s="3"/>
      <c r="C174"/>
      <c r="G174"/>
    </row>
    <row r="175" spans="1:7" ht="13" x14ac:dyDescent="0.3">
      <c r="A175" s="3"/>
      <c r="C175"/>
      <c r="G175"/>
    </row>
    <row r="176" spans="1:7" ht="13" x14ac:dyDescent="0.3">
      <c r="A176" s="3"/>
      <c r="C176"/>
      <c r="G176"/>
    </row>
    <row r="177" spans="1:7" ht="13" x14ac:dyDescent="0.3">
      <c r="A177" s="3"/>
      <c r="C177"/>
      <c r="G177"/>
    </row>
    <row r="178" spans="1:7" ht="13" x14ac:dyDescent="0.3">
      <c r="A178" s="3"/>
      <c r="C178"/>
      <c r="G178"/>
    </row>
    <row r="179" spans="1:7" ht="13" x14ac:dyDescent="0.3">
      <c r="A179" s="3"/>
      <c r="C179"/>
      <c r="G179"/>
    </row>
    <row r="180" spans="1:7" ht="13" x14ac:dyDescent="0.3">
      <c r="A180" s="3"/>
      <c r="C180"/>
      <c r="G180"/>
    </row>
    <row r="181" spans="1:7" ht="13" x14ac:dyDescent="0.3">
      <c r="A181" s="3"/>
      <c r="C181"/>
      <c r="G181"/>
    </row>
    <row r="182" spans="1:7" ht="13" x14ac:dyDescent="0.3">
      <c r="A182" s="3"/>
      <c r="C182"/>
      <c r="G182"/>
    </row>
    <row r="183" spans="1:7" ht="13" x14ac:dyDescent="0.3">
      <c r="A183" s="3"/>
      <c r="C183"/>
      <c r="G183"/>
    </row>
    <row r="184" spans="1:7" ht="13" x14ac:dyDescent="0.3">
      <c r="A184" s="3"/>
      <c r="C184"/>
      <c r="G184"/>
    </row>
    <row r="185" spans="1:7" ht="13" x14ac:dyDescent="0.3">
      <c r="A185" s="3"/>
      <c r="C185"/>
      <c r="G185"/>
    </row>
    <row r="186" spans="1:7" ht="13" x14ac:dyDescent="0.3">
      <c r="A186" s="3"/>
      <c r="C186"/>
      <c r="G186"/>
    </row>
    <row r="187" spans="1:7" ht="13" x14ac:dyDescent="0.3">
      <c r="A187" s="3"/>
      <c r="C187"/>
      <c r="G187"/>
    </row>
    <row r="188" spans="1:7" ht="13" x14ac:dyDescent="0.3">
      <c r="A188" s="3"/>
      <c r="C188"/>
      <c r="G188"/>
    </row>
    <row r="189" spans="1:7" ht="13" x14ac:dyDescent="0.3">
      <c r="A189" s="3"/>
      <c r="C189"/>
      <c r="G189"/>
    </row>
    <row r="190" spans="1:7" ht="13" x14ac:dyDescent="0.3">
      <c r="A190" s="3"/>
      <c r="C190"/>
      <c r="G190"/>
    </row>
    <row r="191" spans="1:7" ht="13" x14ac:dyDescent="0.3">
      <c r="A191" s="3"/>
      <c r="C191"/>
      <c r="G191"/>
    </row>
    <row r="192" spans="1:7" ht="13" x14ac:dyDescent="0.3">
      <c r="A192" s="3"/>
      <c r="C192"/>
      <c r="G192"/>
    </row>
    <row r="193" spans="1:7" ht="13" x14ac:dyDescent="0.3">
      <c r="A193" s="3"/>
      <c r="C193"/>
      <c r="G193"/>
    </row>
    <row r="194" spans="1:7" ht="13" x14ac:dyDescent="0.3">
      <c r="A194" s="3"/>
      <c r="C194"/>
      <c r="G194"/>
    </row>
    <row r="195" spans="1:7" ht="13" x14ac:dyDescent="0.3">
      <c r="A195" s="3"/>
      <c r="C195"/>
      <c r="G195"/>
    </row>
    <row r="196" spans="1:7" ht="13" x14ac:dyDescent="0.3">
      <c r="A196" s="3"/>
      <c r="C196"/>
      <c r="G196"/>
    </row>
    <row r="197" spans="1:7" ht="13" x14ac:dyDescent="0.3">
      <c r="A197" s="3"/>
      <c r="C197"/>
      <c r="G197"/>
    </row>
    <row r="198" spans="1:7" ht="13" x14ac:dyDescent="0.3">
      <c r="A198" s="3"/>
      <c r="C198"/>
      <c r="G198"/>
    </row>
    <row r="199" spans="1:7" ht="13" x14ac:dyDescent="0.3">
      <c r="A199" s="3"/>
      <c r="C199"/>
      <c r="G199"/>
    </row>
    <row r="200" spans="1:7" ht="13" x14ac:dyDescent="0.3">
      <c r="A200" s="3"/>
      <c r="C200"/>
      <c r="G200"/>
    </row>
    <row r="201" spans="1:7" ht="13" x14ac:dyDescent="0.3">
      <c r="A201" s="3"/>
      <c r="C201"/>
      <c r="G201"/>
    </row>
    <row r="202" spans="1:7" ht="13" x14ac:dyDescent="0.3">
      <c r="A202" s="3"/>
      <c r="C202"/>
      <c r="G202"/>
    </row>
    <row r="203" spans="1:7" ht="13" x14ac:dyDescent="0.3">
      <c r="A203" s="3"/>
      <c r="C203"/>
      <c r="G203"/>
    </row>
    <row r="204" spans="1:7" ht="13" x14ac:dyDescent="0.3">
      <c r="A204" s="3"/>
      <c r="C204"/>
      <c r="G204"/>
    </row>
    <row r="205" spans="1:7" ht="13" x14ac:dyDescent="0.3">
      <c r="A205" s="3"/>
      <c r="C205"/>
      <c r="G205"/>
    </row>
    <row r="206" spans="1:7" ht="13" x14ac:dyDescent="0.3">
      <c r="A206" s="3"/>
      <c r="C206"/>
      <c r="G206"/>
    </row>
    <row r="207" spans="1:7" ht="13" x14ac:dyDescent="0.3">
      <c r="A207" s="3"/>
      <c r="C207"/>
      <c r="G207"/>
    </row>
    <row r="208" spans="1:7" ht="13" x14ac:dyDescent="0.3">
      <c r="A208" s="3"/>
      <c r="C208"/>
      <c r="G208"/>
    </row>
    <row r="209" spans="1:7" ht="13" x14ac:dyDescent="0.3">
      <c r="A209" s="3"/>
      <c r="C209"/>
      <c r="G209"/>
    </row>
    <row r="210" spans="1:7" ht="13" x14ac:dyDescent="0.3">
      <c r="A210" s="3"/>
    </row>
    <row r="211" spans="1:7" ht="13" x14ac:dyDescent="0.3">
      <c r="A211" s="3"/>
    </row>
    <row r="212" spans="1:7" ht="13" x14ac:dyDescent="0.3">
      <c r="A212" s="3"/>
    </row>
    <row r="213" spans="1:7" ht="13" x14ac:dyDescent="0.3">
      <c r="A213" s="3"/>
    </row>
    <row r="214" spans="1:7" ht="13" x14ac:dyDescent="0.3">
      <c r="A214" s="3"/>
    </row>
    <row r="215" spans="1:7" ht="13" x14ac:dyDescent="0.3">
      <c r="A215" s="3"/>
    </row>
    <row r="216" spans="1:7" ht="13" x14ac:dyDescent="0.3">
      <c r="A216" s="3"/>
    </row>
    <row r="217" spans="1:7" ht="13" x14ac:dyDescent="0.3">
      <c r="A217" s="3"/>
    </row>
    <row r="218" spans="1:7" ht="13" x14ac:dyDescent="0.3">
      <c r="A218" s="3"/>
    </row>
    <row r="219" spans="1:7" ht="13" x14ac:dyDescent="0.3">
      <c r="A219" s="3"/>
    </row>
    <row r="220" spans="1:7" ht="13" x14ac:dyDescent="0.3">
      <c r="A220" s="3"/>
    </row>
    <row r="221" spans="1:7" ht="13" x14ac:dyDescent="0.3">
      <c r="A221" s="3"/>
    </row>
    <row r="222" spans="1:7" ht="13" x14ac:dyDescent="0.3">
      <c r="A222" s="3"/>
    </row>
    <row r="223" spans="1:7" ht="13" x14ac:dyDescent="0.3">
      <c r="A223" s="3"/>
    </row>
    <row r="224" spans="1:7" ht="13" x14ac:dyDescent="0.3">
      <c r="A224" s="3"/>
    </row>
    <row r="225" spans="1:1" ht="13" x14ac:dyDescent="0.3">
      <c r="A225" s="3"/>
    </row>
    <row r="226" spans="1:1" ht="13" x14ac:dyDescent="0.3">
      <c r="A226" s="3"/>
    </row>
    <row r="227" spans="1:1" ht="13" x14ac:dyDescent="0.3">
      <c r="A227" s="3"/>
    </row>
    <row r="228" spans="1:1" ht="13" x14ac:dyDescent="0.3">
      <c r="A228" s="3"/>
    </row>
    <row r="229" spans="1:1" ht="13" x14ac:dyDescent="0.3">
      <c r="A229" s="3"/>
    </row>
    <row r="230" spans="1:1" ht="13" x14ac:dyDescent="0.3">
      <c r="A230" s="3"/>
    </row>
    <row r="231" spans="1:1" ht="13" x14ac:dyDescent="0.3">
      <c r="A231" s="3"/>
    </row>
    <row r="232" spans="1:1" ht="13" x14ac:dyDescent="0.3">
      <c r="A232" s="3"/>
    </row>
    <row r="233" spans="1:1" ht="13" x14ac:dyDescent="0.3">
      <c r="A233" s="3"/>
    </row>
    <row r="234" spans="1:1" ht="13" x14ac:dyDescent="0.3">
      <c r="A234" s="3"/>
    </row>
    <row r="235" spans="1:1" ht="13" x14ac:dyDescent="0.3">
      <c r="A235" s="3"/>
    </row>
    <row r="236" spans="1:1" ht="13" x14ac:dyDescent="0.3">
      <c r="A236" s="3"/>
    </row>
    <row r="237" spans="1:1" ht="13" x14ac:dyDescent="0.3">
      <c r="A237" s="3"/>
    </row>
    <row r="238" spans="1:1" ht="13" x14ac:dyDescent="0.3">
      <c r="A238" s="3"/>
    </row>
    <row r="239" spans="1:1" ht="13" x14ac:dyDescent="0.3">
      <c r="A239" s="3"/>
    </row>
    <row r="240" spans="1:1" ht="13" x14ac:dyDescent="0.3">
      <c r="A240" s="3"/>
    </row>
    <row r="241" spans="1:1" ht="13" x14ac:dyDescent="0.3">
      <c r="A241" s="3"/>
    </row>
    <row r="242" spans="1:1" ht="13" x14ac:dyDescent="0.3">
      <c r="A242" s="3"/>
    </row>
    <row r="243" spans="1:1" ht="13" x14ac:dyDescent="0.3">
      <c r="A243" s="3"/>
    </row>
    <row r="244" spans="1:1" ht="13" x14ac:dyDescent="0.3">
      <c r="A244" s="3"/>
    </row>
    <row r="245" spans="1:1" ht="13" x14ac:dyDescent="0.3">
      <c r="A245" s="3"/>
    </row>
    <row r="246" spans="1:1" ht="13" x14ac:dyDescent="0.3">
      <c r="A246" s="3"/>
    </row>
    <row r="247" spans="1:1" ht="13" x14ac:dyDescent="0.3">
      <c r="A247" s="3"/>
    </row>
    <row r="248" spans="1:1" ht="13" x14ac:dyDescent="0.3">
      <c r="A248" s="3"/>
    </row>
    <row r="249" spans="1:1" ht="13" x14ac:dyDescent="0.3">
      <c r="A249" s="3"/>
    </row>
    <row r="250" spans="1:1" ht="13" x14ac:dyDescent="0.3">
      <c r="A250" s="3"/>
    </row>
    <row r="251" spans="1:1" ht="13" x14ac:dyDescent="0.3">
      <c r="A251" s="3"/>
    </row>
    <row r="252" spans="1:1" ht="13" x14ac:dyDescent="0.3">
      <c r="A252" s="3"/>
    </row>
    <row r="253" spans="1:1" ht="13" x14ac:dyDescent="0.3">
      <c r="A253" s="3"/>
    </row>
    <row r="254" spans="1:1" ht="13" x14ac:dyDescent="0.3">
      <c r="A254" s="3"/>
    </row>
    <row r="255" spans="1:1" ht="13" x14ac:dyDescent="0.3">
      <c r="A255" s="3"/>
    </row>
    <row r="256" spans="1:1" ht="13" x14ac:dyDescent="0.3">
      <c r="A256" s="3"/>
    </row>
    <row r="257" spans="1:1" ht="13" x14ac:dyDescent="0.3">
      <c r="A257" s="3"/>
    </row>
    <row r="258" spans="1:1" ht="13" x14ac:dyDescent="0.3">
      <c r="A258" s="3"/>
    </row>
    <row r="259" spans="1:1" ht="13" x14ac:dyDescent="0.3">
      <c r="A259" s="3"/>
    </row>
    <row r="260" spans="1:1" ht="13" x14ac:dyDescent="0.3">
      <c r="A260" s="3"/>
    </row>
    <row r="261" spans="1:1" ht="13" x14ac:dyDescent="0.3">
      <c r="A261" s="3"/>
    </row>
    <row r="262" spans="1:1" ht="13" x14ac:dyDescent="0.3">
      <c r="A262" s="3"/>
    </row>
    <row r="263" spans="1:1" ht="13" x14ac:dyDescent="0.3">
      <c r="A263" s="3"/>
    </row>
    <row r="264" spans="1:1" ht="13" x14ac:dyDescent="0.3">
      <c r="A264" s="3"/>
    </row>
    <row r="265" spans="1:1" ht="13" x14ac:dyDescent="0.3">
      <c r="A265" s="3"/>
    </row>
    <row r="266" spans="1:1" ht="13" x14ac:dyDescent="0.3">
      <c r="A266" s="3"/>
    </row>
    <row r="267" spans="1:1" ht="13" x14ac:dyDescent="0.3">
      <c r="A267" s="3"/>
    </row>
    <row r="268" spans="1:1" ht="13" x14ac:dyDescent="0.3">
      <c r="A268" s="3"/>
    </row>
    <row r="269" spans="1:1" ht="13" x14ac:dyDescent="0.3">
      <c r="A269" s="3"/>
    </row>
    <row r="270" spans="1:1" ht="13" x14ac:dyDescent="0.3">
      <c r="A270" s="3"/>
    </row>
    <row r="271" spans="1:1" ht="13" x14ac:dyDescent="0.3">
      <c r="A271" s="3"/>
    </row>
    <row r="272" spans="1:1" ht="13" x14ac:dyDescent="0.3">
      <c r="A272" s="3"/>
    </row>
    <row r="273" spans="1:1" ht="13" x14ac:dyDescent="0.3">
      <c r="A273" s="3"/>
    </row>
    <row r="274" spans="1:1" ht="13" x14ac:dyDescent="0.3">
      <c r="A274" s="3"/>
    </row>
    <row r="275" spans="1:1" ht="13" x14ac:dyDescent="0.3">
      <c r="A275" s="3"/>
    </row>
    <row r="276" spans="1:1" ht="13" x14ac:dyDescent="0.3">
      <c r="A276" s="3"/>
    </row>
    <row r="277" spans="1:1" ht="13" x14ac:dyDescent="0.3">
      <c r="A277" s="3"/>
    </row>
    <row r="278" spans="1:1" ht="13" x14ac:dyDescent="0.3">
      <c r="A278" s="3"/>
    </row>
    <row r="279" spans="1:1" ht="13" x14ac:dyDescent="0.3">
      <c r="A279" s="3"/>
    </row>
    <row r="280" spans="1:1" ht="13" x14ac:dyDescent="0.3">
      <c r="A280" s="3"/>
    </row>
    <row r="281" spans="1:1" ht="13" x14ac:dyDescent="0.3">
      <c r="A281" s="3"/>
    </row>
    <row r="282" spans="1:1" ht="13" x14ac:dyDescent="0.3">
      <c r="A282" s="3"/>
    </row>
    <row r="283" spans="1:1" ht="13" x14ac:dyDescent="0.3">
      <c r="A283" s="3"/>
    </row>
    <row r="284" spans="1:1" ht="13" x14ac:dyDescent="0.3">
      <c r="A284" s="3"/>
    </row>
    <row r="285" spans="1:1" ht="13" x14ac:dyDescent="0.3">
      <c r="A285" s="3"/>
    </row>
    <row r="286" spans="1:1" ht="13" x14ac:dyDescent="0.3">
      <c r="A286" s="3"/>
    </row>
    <row r="287" spans="1:1" ht="13" x14ac:dyDescent="0.3">
      <c r="A287" s="3"/>
    </row>
    <row r="288" spans="1:1" ht="13" x14ac:dyDescent="0.3">
      <c r="A288" s="3"/>
    </row>
    <row r="289" spans="1:1" ht="13" x14ac:dyDescent="0.3">
      <c r="A289" s="3"/>
    </row>
    <row r="290" spans="1:1" ht="13" x14ac:dyDescent="0.3">
      <c r="A290" s="3"/>
    </row>
    <row r="291" spans="1:1" ht="13" x14ac:dyDescent="0.3">
      <c r="A291" s="3"/>
    </row>
    <row r="292" spans="1:1" ht="13" x14ac:dyDescent="0.3">
      <c r="A292" s="3"/>
    </row>
    <row r="293" spans="1:1" ht="13" x14ac:dyDescent="0.3">
      <c r="A293" s="3"/>
    </row>
    <row r="294" spans="1:1" ht="13" x14ac:dyDescent="0.3">
      <c r="A294" s="3"/>
    </row>
    <row r="295" spans="1:1" ht="13" x14ac:dyDescent="0.3">
      <c r="A295" s="3"/>
    </row>
    <row r="296" spans="1:1" ht="13" x14ac:dyDescent="0.3">
      <c r="A296" s="3"/>
    </row>
    <row r="297" spans="1:1" ht="13" x14ac:dyDescent="0.3">
      <c r="A297" s="3"/>
    </row>
    <row r="298" spans="1:1" ht="13" x14ac:dyDescent="0.3">
      <c r="A298" s="3"/>
    </row>
    <row r="299" spans="1:1" ht="13" x14ac:dyDescent="0.3">
      <c r="A299" s="3"/>
    </row>
    <row r="300" spans="1:1" ht="13" x14ac:dyDescent="0.3">
      <c r="A300" s="3"/>
    </row>
    <row r="301" spans="1:1" ht="13" x14ac:dyDescent="0.3">
      <c r="A301" s="3"/>
    </row>
    <row r="302" spans="1:1" ht="13" x14ac:dyDescent="0.3">
      <c r="A302" s="3"/>
    </row>
    <row r="303" spans="1:1" ht="13" x14ac:dyDescent="0.3">
      <c r="A303" s="3"/>
    </row>
    <row r="304" spans="1:1" ht="13" x14ac:dyDescent="0.3">
      <c r="A304" s="3"/>
    </row>
    <row r="305" spans="1:1" ht="13" x14ac:dyDescent="0.3">
      <c r="A305" s="3"/>
    </row>
    <row r="306" spans="1:1" ht="13" x14ac:dyDescent="0.3">
      <c r="A306" s="3"/>
    </row>
    <row r="307" spans="1:1" ht="13" x14ac:dyDescent="0.3">
      <c r="A307" s="3"/>
    </row>
    <row r="308" spans="1:1" ht="13" x14ac:dyDescent="0.3">
      <c r="A308" s="3"/>
    </row>
    <row r="309" spans="1:1" ht="13" x14ac:dyDescent="0.3">
      <c r="A309" s="3"/>
    </row>
    <row r="310" spans="1:1" ht="13" x14ac:dyDescent="0.3">
      <c r="A310" s="3"/>
    </row>
    <row r="311" spans="1:1" ht="13" x14ac:dyDescent="0.3">
      <c r="A311" s="3"/>
    </row>
    <row r="312" spans="1:1" ht="13" x14ac:dyDescent="0.3">
      <c r="A312" s="3"/>
    </row>
    <row r="313" spans="1:1" ht="13" x14ac:dyDescent="0.3">
      <c r="A313" s="3"/>
    </row>
    <row r="314" spans="1:1" ht="13" x14ac:dyDescent="0.3">
      <c r="A314" s="3"/>
    </row>
    <row r="315" spans="1:1" ht="13" x14ac:dyDescent="0.3">
      <c r="A315" s="3"/>
    </row>
    <row r="316" spans="1:1" ht="13" x14ac:dyDescent="0.3">
      <c r="A316" s="3"/>
    </row>
    <row r="317" spans="1:1" ht="13" x14ac:dyDescent="0.3">
      <c r="A317" s="3"/>
    </row>
    <row r="318" spans="1:1" ht="13" x14ac:dyDescent="0.3">
      <c r="A318" s="3"/>
    </row>
    <row r="319" spans="1:1" ht="13" x14ac:dyDescent="0.3">
      <c r="A319" s="3"/>
    </row>
    <row r="320" spans="1:1" ht="13" x14ac:dyDescent="0.3">
      <c r="A320" s="3"/>
    </row>
    <row r="321" spans="1:1" ht="13" x14ac:dyDescent="0.3">
      <c r="A321" s="3"/>
    </row>
    <row r="322" spans="1:1" ht="13" x14ac:dyDescent="0.3">
      <c r="A322" s="3"/>
    </row>
    <row r="323" spans="1:1" ht="13" x14ac:dyDescent="0.3">
      <c r="A323" s="3"/>
    </row>
    <row r="324" spans="1:1" ht="13" x14ac:dyDescent="0.3">
      <c r="A324" s="3"/>
    </row>
    <row r="325" spans="1:1" ht="13" x14ac:dyDescent="0.3">
      <c r="A325" s="3"/>
    </row>
    <row r="326" spans="1:1" ht="13" x14ac:dyDescent="0.3">
      <c r="A326" s="3"/>
    </row>
    <row r="327" spans="1:1" ht="13" x14ac:dyDescent="0.3">
      <c r="A327" s="3"/>
    </row>
    <row r="328" spans="1:1" ht="13" x14ac:dyDescent="0.3">
      <c r="A328" s="3"/>
    </row>
    <row r="329" spans="1:1" ht="13" x14ac:dyDescent="0.3">
      <c r="A329" s="3"/>
    </row>
    <row r="330" spans="1:1" ht="13" x14ac:dyDescent="0.3">
      <c r="A330" s="3"/>
    </row>
    <row r="331" spans="1:1" ht="13" x14ac:dyDescent="0.3">
      <c r="A331" s="3"/>
    </row>
    <row r="332" spans="1:1" ht="13" x14ac:dyDescent="0.3">
      <c r="A332" s="3"/>
    </row>
    <row r="333" spans="1:1" ht="13" x14ac:dyDescent="0.3">
      <c r="A333" s="3"/>
    </row>
    <row r="334" spans="1:1" ht="13" x14ac:dyDescent="0.3">
      <c r="A334" s="3"/>
    </row>
    <row r="335" spans="1:1" ht="13" x14ac:dyDescent="0.3">
      <c r="A335" s="3"/>
    </row>
    <row r="336" spans="1:1" ht="13" x14ac:dyDescent="0.3">
      <c r="A336" s="3"/>
    </row>
    <row r="337" spans="1:1" ht="13" x14ac:dyDescent="0.3">
      <c r="A337" s="3"/>
    </row>
    <row r="338" spans="1:1" ht="13" x14ac:dyDescent="0.3">
      <c r="A338" s="3"/>
    </row>
    <row r="339" spans="1:1" ht="13" x14ac:dyDescent="0.3">
      <c r="A339" s="3"/>
    </row>
    <row r="340" spans="1:1" ht="13" x14ac:dyDescent="0.3">
      <c r="A340" s="3"/>
    </row>
    <row r="341" spans="1:1" ht="13" x14ac:dyDescent="0.3">
      <c r="A341" s="3"/>
    </row>
    <row r="342" spans="1:1" ht="13" x14ac:dyDescent="0.3">
      <c r="A342" s="3"/>
    </row>
    <row r="343" spans="1:1" ht="13" x14ac:dyDescent="0.3">
      <c r="A343" s="3"/>
    </row>
    <row r="344" spans="1:1" ht="13" x14ac:dyDescent="0.3">
      <c r="A344" s="3"/>
    </row>
    <row r="345" spans="1:1" ht="13" x14ac:dyDescent="0.3">
      <c r="A345" s="3"/>
    </row>
    <row r="346" spans="1:1" ht="13" x14ac:dyDescent="0.3">
      <c r="A346" s="3"/>
    </row>
    <row r="347" spans="1:1" ht="13" x14ac:dyDescent="0.3">
      <c r="A347" s="3"/>
    </row>
    <row r="348" spans="1:1" ht="13" x14ac:dyDescent="0.3">
      <c r="A348" s="3"/>
    </row>
    <row r="349" spans="1:1" ht="13" x14ac:dyDescent="0.3">
      <c r="A349" s="3"/>
    </row>
    <row r="350" spans="1:1" ht="13" x14ac:dyDescent="0.3">
      <c r="A350" s="3"/>
    </row>
    <row r="351" spans="1:1" ht="13" x14ac:dyDescent="0.3">
      <c r="A351" s="3"/>
    </row>
    <row r="352" spans="1:1" ht="13" x14ac:dyDescent="0.3">
      <c r="A352" s="3"/>
    </row>
    <row r="353" spans="1:1" ht="13" x14ac:dyDescent="0.3">
      <c r="A353" s="3"/>
    </row>
    <row r="354" spans="1:1" ht="13" x14ac:dyDescent="0.3">
      <c r="A354" s="3"/>
    </row>
    <row r="355" spans="1:1" ht="13" x14ac:dyDescent="0.3">
      <c r="A355" s="3"/>
    </row>
    <row r="356" spans="1:1" ht="13" x14ac:dyDescent="0.3">
      <c r="A356" s="3"/>
    </row>
    <row r="357" spans="1:1" ht="13" x14ac:dyDescent="0.3">
      <c r="A357" s="3"/>
    </row>
    <row r="358" spans="1:1" ht="13" x14ac:dyDescent="0.3">
      <c r="A358" s="3"/>
    </row>
    <row r="359" spans="1:1" ht="13" x14ac:dyDescent="0.3">
      <c r="A359" s="3"/>
    </row>
    <row r="360" spans="1:1" ht="13" x14ac:dyDescent="0.3">
      <c r="A360" s="3"/>
    </row>
    <row r="361" spans="1:1" ht="13" x14ac:dyDescent="0.3">
      <c r="A361" s="3"/>
    </row>
    <row r="362" spans="1:1" ht="13" x14ac:dyDescent="0.3">
      <c r="A362" s="3"/>
    </row>
    <row r="363" spans="1:1" ht="13" x14ac:dyDescent="0.3">
      <c r="A363" s="3"/>
    </row>
    <row r="364" spans="1:1" ht="13" x14ac:dyDescent="0.3">
      <c r="A364" s="3"/>
    </row>
    <row r="365" spans="1:1" ht="13" x14ac:dyDescent="0.3">
      <c r="A365" s="3"/>
    </row>
    <row r="366" spans="1:1" ht="13" x14ac:dyDescent="0.3">
      <c r="A366" s="3"/>
    </row>
    <row r="367" spans="1:1" ht="13" x14ac:dyDescent="0.3">
      <c r="A367" s="3"/>
    </row>
    <row r="368" spans="1:1" ht="13" x14ac:dyDescent="0.3">
      <c r="A368" s="3"/>
    </row>
    <row r="369" spans="1:1" ht="13" x14ac:dyDescent="0.3">
      <c r="A369" s="3"/>
    </row>
    <row r="370" spans="1:1" ht="13" x14ac:dyDescent="0.3">
      <c r="A370" s="3"/>
    </row>
    <row r="371" spans="1:1" ht="13" x14ac:dyDescent="0.3">
      <c r="A371" s="3"/>
    </row>
    <row r="372" spans="1:1" ht="13" x14ac:dyDescent="0.3">
      <c r="A372" s="3"/>
    </row>
    <row r="373" spans="1:1" ht="13" x14ac:dyDescent="0.3">
      <c r="A373" s="3"/>
    </row>
    <row r="374" spans="1:1" ht="13" x14ac:dyDescent="0.3">
      <c r="A374" s="3"/>
    </row>
    <row r="375" spans="1:1" ht="13" x14ac:dyDescent="0.3">
      <c r="A375" s="3"/>
    </row>
    <row r="376" spans="1:1" ht="13" x14ac:dyDescent="0.3">
      <c r="A376" s="3"/>
    </row>
    <row r="377" spans="1:1" ht="13" x14ac:dyDescent="0.3">
      <c r="A377" s="3"/>
    </row>
    <row r="378" spans="1:1" ht="13" x14ac:dyDescent="0.3">
      <c r="A378" s="3"/>
    </row>
    <row r="379" spans="1:1" ht="13" x14ac:dyDescent="0.3">
      <c r="A379" s="3"/>
    </row>
    <row r="380" spans="1:1" ht="13" x14ac:dyDescent="0.3">
      <c r="A380" s="3"/>
    </row>
    <row r="381" spans="1:1" ht="13" x14ac:dyDescent="0.3">
      <c r="A381" s="3"/>
    </row>
    <row r="382" spans="1:1" ht="13" x14ac:dyDescent="0.3">
      <c r="A382" s="3"/>
    </row>
    <row r="383" spans="1:1" ht="13" x14ac:dyDescent="0.3">
      <c r="A383" s="3"/>
    </row>
    <row r="384" spans="1:1" ht="13" x14ac:dyDescent="0.3">
      <c r="A384" s="3"/>
    </row>
    <row r="385" spans="1:1" ht="13" x14ac:dyDescent="0.3">
      <c r="A385" s="3"/>
    </row>
    <row r="386" spans="1:1" ht="13" x14ac:dyDescent="0.3">
      <c r="A386" s="3"/>
    </row>
    <row r="387" spans="1:1" ht="13" x14ac:dyDescent="0.3">
      <c r="A387" s="3"/>
    </row>
    <row r="388" spans="1:1" ht="13" x14ac:dyDescent="0.3">
      <c r="A388" s="3"/>
    </row>
    <row r="389" spans="1:1" ht="13" x14ac:dyDescent="0.3">
      <c r="A389" s="3"/>
    </row>
    <row r="390" spans="1:1" ht="13" x14ac:dyDescent="0.3">
      <c r="A390" s="3"/>
    </row>
    <row r="391" spans="1:1" ht="13" x14ac:dyDescent="0.3">
      <c r="A391" s="3"/>
    </row>
    <row r="392" spans="1:1" ht="13" x14ac:dyDescent="0.3">
      <c r="A392" s="3"/>
    </row>
    <row r="393" spans="1:1" ht="13" x14ac:dyDescent="0.3">
      <c r="A393" s="3"/>
    </row>
    <row r="394" spans="1:1" ht="13" x14ac:dyDescent="0.3">
      <c r="A394" s="3"/>
    </row>
    <row r="395" spans="1:1" ht="13" x14ac:dyDescent="0.3">
      <c r="A395" s="3"/>
    </row>
    <row r="396" spans="1:1" ht="13" x14ac:dyDescent="0.3">
      <c r="A396" s="3"/>
    </row>
    <row r="397" spans="1:1" ht="13" x14ac:dyDescent="0.3">
      <c r="A397" s="3"/>
    </row>
    <row r="398" spans="1:1" ht="13" x14ac:dyDescent="0.3">
      <c r="A398" s="3"/>
    </row>
    <row r="399" spans="1:1" ht="13" x14ac:dyDescent="0.3">
      <c r="A399" s="3"/>
    </row>
    <row r="400" spans="1:1" ht="13" x14ac:dyDescent="0.3">
      <c r="A400" s="3"/>
    </row>
    <row r="401" spans="1:1" ht="13" x14ac:dyDescent="0.3">
      <c r="A401" s="3"/>
    </row>
    <row r="402" spans="1:1" ht="13" x14ac:dyDescent="0.3">
      <c r="A402" s="3"/>
    </row>
    <row r="403" spans="1:1" ht="13" x14ac:dyDescent="0.3">
      <c r="A403" s="3"/>
    </row>
    <row r="404" spans="1:1" ht="13" x14ac:dyDescent="0.3">
      <c r="A404" s="3"/>
    </row>
    <row r="405" spans="1:1" ht="13" x14ac:dyDescent="0.3">
      <c r="A405" s="3"/>
    </row>
    <row r="406" spans="1:1" ht="13" x14ac:dyDescent="0.3">
      <c r="A406" s="3"/>
    </row>
    <row r="407" spans="1:1" ht="13" x14ac:dyDescent="0.3">
      <c r="A407" s="3"/>
    </row>
    <row r="408" spans="1:1" ht="13" x14ac:dyDescent="0.3">
      <c r="A408" s="3"/>
    </row>
    <row r="409" spans="1:1" ht="13" x14ac:dyDescent="0.3">
      <c r="A409" s="3"/>
    </row>
    <row r="410" spans="1:1" ht="13" x14ac:dyDescent="0.3">
      <c r="A410" s="3"/>
    </row>
    <row r="411" spans="1:1" ht="13" x14ac:dyDescent="0.3">
      <c r="A411" s="3"/>
    </row>
    <row r="412" spans="1:1" ht="13" x14ac:dyDescent="0.3">
      <c r="A412" s="3"/>
    </row>
    <row r="413" spans="1:1" ht="13" x14ac:dyDescent="0.3">
      <c r="A413" s="3"/>
    </row>
    <row r="414" spans="1:1" ht="13" x14ac:dyDescent="0.3">
      <c r="A414" s="3"/>
    </row>
    <row r="415" spans="1:1" ht="13" x14ac:dyDescent="0.3">
      <c r="A415" s="3"/>
    </row>
    <row r="416" spans="1:1" ht="13" x14ac:dyDescent="0.3">
      <c r="A416" s="3"/>
    </row>
    <row r="417" spans="1:1" ht="13" x14ac:dyDescent="0.3">
      <c r="A417" s="3"/>
    </row>
    <row r="418" spans="1:1" ht="13" x14ac:dyDescent="0.3">
      <c r="A418" s="3"/>
    </row>
    <row r="419" spans="1:1" ht="13" x14ac:dyDescent="0.3">
      <c r="A419" s="3"/>
    </row>
    <row r="420" spans="1:1" ht="13" x14ac:dyDescent="0.3">
      <c r="A420" s="3"/>
    </row>
    <row r="421" spans="1:1" ht="13" x14ac:dyDescent="0.3">
      <c r="A421" s="3"/>
    </row>
    <row r="422" spans="1:1" ht="13" x14ac:dyDescent="0.3">
      <c r="A422" s="3"/>
    </row>
    <row r="423" spans="1:1" ht="13" x14ac:dyDescent="0.3">
      <c r="A423" s="3"/>
    </row>
    <row r="424" spans="1:1" ht="13" x14ac:dyDescent="0.3">
      <c r="A424" s="3"/>
    </row>
    <row r="425" spans="1:1" ht="13" x14ac:dyDescent="0.3">
      <c r="A425" s="3"/>
    </row>
    <row r="426" spans="1:1" ht="13" x14ac:dyDescent="0.3">
      <c r="A426" s="3"/>
    </row>
    <row r="427" spans="1:1" ht="13" x14ac:dyDescent="0.3">
      <c r="A427" s="3"/>
    </row>
    <row r="428" spans="1:1" ht="13" x14ac:dyDescent="0.3">
      <c r="A428" s="3"/>
    </row>
    <row r="429" spans="1:1" ht="13" x14ac:dyDescent="0.3">
      <c r="A429" s="3"/>
    </row>
    <row r="430" spans="1:1" ht="13" x14ac:dyDescent="0.3">
      <c r="A430" s="3"/>
    </row>
    <row r="431" spans="1:1" ht="13" x14ac:dyDescent="0.3">
      <c r="A431" s="3"/>
    </row>
    <row r="432" spans="1:1" ht="13" x14ac:dyDescent="0.3">
      <c r="A432" s="3"/>
    </row>
    <row r="433" spans="1:1" ht="13" x14ac:dyDescent="0.3">
      <c r="A433" s="3"/>
    </row>
    <row r="434" spans="1:1" ht="13" x14ac:dyDescent="0.3">
      <c r="A434" s="3"/>
    </row>
    <row r="435" spans="1:1" ht="13" x14ac:dyDescent="0.3">
      <c r="A435" s="3"/>
    </row>
    <row r="436" spans="1:1" ht="13" x14ac:dyDescent="0.3">
      <c r="A436" s="3"/>
    </row>
    <row r="437" spans="1:1" ht="13" x14ac:dyDescent="0.3">
      <c r="A437" s="3"/>
    </row>
    <row r="438" spans="1:1" ht="13" x14ac:dyDescent="0.3">
      <c r="A438" s="3"/>
    </row>
    <row r="439" spans="1:1" ht="13" x14ac:dyDescent="0.3">
      <c r="A439" s="3"/>
    </row>
    <row r="440" spans="1:1" ht="13" x14ac:dyDescent="0.3">
      <c r="A440" s="3"/>
    </row>
    <row r="441" spans="1:1" ht="13" x14ac:dyDescent="0.3">
      <c r="A441" s="3"/>
    </row>
    <row r="442" spans="1:1" ht="13" x14ac:dyDescent="0.3">
      <c r="A442" s="3"/>
    </row>
    <row r="443" spans="1:1" ht="13" x14ac:dyDescent="0.3">
      <c r="A443" s="3"/>
    </row>
    <row r="444" spans="1:1" ht="13" x14ac:dyDescent="0.3">
      <c r="A444" s="3"/>
    </row>
    <row r="445" spans="1:1" ht="13" x14ac:dyDescent="0.3">
      <c r="A445" s="3"/>
    </row>
    <row r="446" spans="1:1" ht="13" x14ac:dyDescent="0.3">
      <c r="A446" s="3"/>
    </row>
    <row r="447" spans="1:1" ht="13" x14ac:dyDescent="0.3">
      <c r="A447" s="3"/>
    </row>
    <row r="448" spans="1:1" ht="13" x14ac:dyDescent="0.3">
      <c r="A448" s="3"/>
    </row>
    <row r="449" spans="1:1" ht="13" x14ac:dyDescent="0.3">
      <c r="A449" s="3"/>
    </row>
    <row r="450" spans="1:1" ht="13" x14ac:dyDescent="0.3">
      <c r="A450" s="3"/>
    </row>
    <row r="451" spans="1:1" ht="13" x14ac:dyDescent="0.3">
      <c r="A451" s="3"/>
    </row>
    <row r="452" spans="1:1" ht="13" x14ac:dyDescent="0.3">
      <c r="A452" s="3"/>
    </row>
    <row r="453" spans="1:1" ht="13" x14ac:dyDescent="0.3">
      <c r="A453" s="3"/>
    </row>
    <row r="454" spans="1:1" ht="13" x14ac:dyDescent="0.3">
      <c r="A454" s="3"/>
    </row>
    <row r="455" spans="1:1" ht="13" x14ac:dyDescent="0.3">
      <c r="A455" s="3"/>
    </row>
    <row r="456" spans="1:1" ht="13" x14ac:dyDescent="0.3">
      <c r="A456" s="3"/>
    </row>
    <row r="457" spans="1:1" ht="13" x14ac:dyDescent="0.3">
      <c r="A457" s="3"/>
    </row>
    <row r="458" spans="1:1" ht="13" x14ac:dyDescent="0.3">
      <c r="A458" s="3"/>
    </row>
    <row r="459" spans="1:1" ht="13" x14ac:dyDescent="0.3">
      <c r="A459" s="3"/>
    </row>
    <row r="460" spans="1:1" ht="13" x14ac:dyDescent="0.3">
      <c r="A460" s="3"/>
    </row>
    <row r="461" spans="1:1" ht="13" x14ac:dyDescent="0.3">
      <c r="A461" s="3"/>
    </row>
    <row r="462" spans="1:1" ht="13" x14ac:dyDescent="0.3">
      <c r="A462" s="3"/>
    </row>
    <row r="463" spans="1:1" ht="13" x14ac:dyDescent="0.3">
      <c r="A463" s="3"/>
    </row>
    <row r="464" spans="1:1" ht="13" x14ac:dyDescent="0.3">
      <c r="A464" s="3"/>
    </row>
    <row r="465" spans="1:1" ht="13" x14ac:dyDescent="0.3">
      <c r="A465" s="3"/>
    </row>
    <row r="466" spans="1:1" ht="13" x14ac:dyDescent="0.3">
      <c r="A466" s="3"/>
    </row>
    <row r="467" spans="1:1" ht="13" x14ac:dyDescent="0.3">
      <c r="A467" s="3"/>
    </row>
    <row r="468" spans="1:1" ht="13" x14ac:dyDescent="0.3">
      <c r="A468" s="3"/>
    </row>
    <row r="469" spans="1:1" ht="13" x14ac:dyDescent="0.3">
      <c r="A469" s="3"/>
    </row>
    <row r="470" spans="1:1" ht="13" x14ac:dyDescent="0.3">
      <c r="A470" s="3"/>
    </row>
    <row r="471" spans="1:1" ht="13" x14ac:dyDescent="0.3">
      <c r="A471" s="3"/>
    </row>
    <row r="472" spans="1:1" ht="13" x14ac:dyDescent="0.3">
      <c r="A472" s="3"/>
    </row>
    <row r="473" spans="1:1" ht="13" x14ac:dyDescent="0.3">
      <c r="A473" s="3"/>
    </row>
    <row r="474" spans="1:1" ht="13" x14ac:dyDescent="0.3">
      <c r="A474" s="3"/>
    </row>
    <row r="475" spans="1:1" ht="13" x14ac:dyDescent="0.3">
      <c r="A475" s="3"/>
    </row>
    <row r="476" spans="1:1" ht="13" x14ac:dyDescent="0.3">
      <c r="A476" s="3"/>
    </row>
    <row r="477" spans="1:1" ht="13" x14ac:dyDescent="0.3">
      <c r="A477" s="3"/>
    </row>
    <row r="478" spans="1:1" ht="13" x14ac:dyDescent="0.3">
      <c r="A478" s="3"/>
    </row>
    <row r="479" spans="1:1" ht="13" x14ac:dyDescent="0.3">
      <c r="A479" s="3"/>
    </row>
    <row r="480" spans="1:1" ht="13" x14ac:dyDescent="0.3">
      <c r="A480" s="3"/>
    </row>
    <row r="481" spans="1:1" ht="13" x14ac:dyDescent="0.3">
      <c r="A481" s="3"/>
    </row>
    <row r="482" spans="1:1" ht="13" x14ac:dyDescent="0.3">
      <c r="A482" s="3"/>
    </row>
    <row r="483" spans="1:1" ht="13" x14ac:dyDescent="0.3">
      <c r="A483" s="3"/>
    </row>
    <row r="484" spans="1:1" ht="13" x14ac:dyDescent="0.3">
      <c r="A484" s="3"/>
    </row>
    <row r="485" spans="1:1" ht="13" x14ac:dyDescent="0.3">
      <c r="A485" s="3"/>
    </row>
    <row r="486" spans="1:1" ht="13" x14ac:dyDescent="0.3">
      <c r="A486" s="3"/>
    </row>
    <row r="487" spans="1:1" ht="13" x14ac:dyDescent="0.3">
      <c r="A487" s="3"/>
    </row>
    <row r="488" spans="1:1" ht="13" x14ac:dyDescent="0.3">
      <c r="A488" s="3"/>
    </row>
    <row r="489" spans="1:1" ht="13" x14ac:dyDescent="0.3">
      <c r="A489" s="3"/>
    </row>
    <row r="490" spans="1:1" ht="13" x14ac:dyDescent="0.3">
      <c r="A490" s="3"/>
    </row>
    <row r="491" spans="1:1" ht="13" x14ac:dyDescent="0.3">
      <c r="A491" s="3"/>
    </row>
    <row r="492" spans="1:1" ht="13" x14ac:dyDescent="0.3">
      <c r="A492" s="3"/>
    </row>
    <row r="493" spans="1:1" ht="13" x14ac:dyDescent="0.3">
      <c r="A493" s="3"/>
    </row>
    <row r="494" spans="1:1" ht="13" x14ac:dyDescent="0.3">
      <c r="A494" s="3"/>
    </row>
    <row r="495" spans="1:1" ht="13" x14ac:dyDescent="0.3">
      <c r="A495" s="3"/>
    </row>
    <row r="496" spans="1:1" ht="13" x14ac:dyDescent="0.3">
      <c r="A496" s="3"/>
    </row>
    <row r="497" spans="1:1" ht="13" x14ac:dyDescent="0.3">
      <c r="A497" s="3"/>
    </row>
    <row r="498" spans="1:1" ht="13" x14ac:dyDescent="0.3">
      <c r="A498" s="3"/>
    </row>
    <row r="499" spans="1:1" ht="13" x14ac:dyDescent="0.3">
      <c r="A499" s="3"/>
    </row>
    <row r="500" spans="1:1" ht="13" x14ac:dyDescent="0.3">
      <c r="A500" s="3"/>
    </row>
    <row r="501" spans="1:1" ht="13" x14ac:dyDescent="0.3">
      <c r="A501" s="3"/>
    </row>
    <row r="502" spans="1:1" ht="13" x14ac:dyDescent="0.3">
      <c r="A502" s="3"/>
    </row>
    <row r="503" spans="1:1" ht="13" x14ac:dyDescent="0.3">
      <c r="A503" s="3"/>
    </row>
    <row r="504" spans="1:1" ht="13" x14ac:dyDescent="0.3">
      <c r="A504" s="3"/>
    </row>
    <row r="505" spans="1:1" ht="13" x14ac:dyDescent="0.3">
      <c r="A505" s="3"/>
    </row>
    <row r="506" spans="1:1" ht="13" x14ac:dyDescent="0.3">
      <c r="A506" s="3"/>
    </row>
    <row r="507" spans="1:1" ht="13" x14ac:dyDescent="0.3">
      <c r="A507" s="3"/>
    </row>
    <row r="508" spans="1:1" ht="13" x14ac:dyDescent="0.3">
      <c r="A508" s="3"/>
    </row>
    <row r="509" spans="1:1" ht="13" x14ac:dyDescent="0.3">
      <c r="A509" s="3"/>
    </row>
    <row r="510" spans="1:1" ht="13" x14ac:dyDescent="0.3">
      <c r="A510" s="3"/>
    </row>
    <row r="511" spans="1:1" ht="13" x14ac:dyDescent="0.3">
      <c r="A511" s="3"/>
    </row>
    <row r="512" spans="1:1" ht="13" x14ac:dyDescent="0.3">
      <c r="A512" s="3"/>
    </row>
    <row r="513" spans="1:1" ht="13" x14ac:dyDescent="0.3">
      <c r="A513" s="3"/>
    </row>
    <row r="514" spans="1:1" ht="13" x14ac:dyDescent="0.3">
      <c r="A514" s="3"/>
    </row>
    <row r="515" spans="1:1" ht="13" x14ac:dyDescent="0.3">
      <c r="A515" s="3"/>
    </row>
    <row r="516" spans="1:1" ht="13" x14ac:dyDescent="0.3">
      <c r="A516" s="3"/>
    </row>
    <row r="517" spans="1:1" ht="13" x14ac:dyDescent="0.3">
      <c r="A517" s="3"/>
    </row>
    <row r="518" spans="1:1" ht="13" x14ac:dyDescent="0.3">
      <c r="A518" s="3"/>
    </row>
    <row r="519" spans="1:1" ht="13" x14ac:dyDescent="0.3">
      <c r="A519" s="3"/>
    </row>
    <row r="520" spans="1:1" ht="13" x14ac:dyDescent="0.3">
      <c r="A520" s="3"/>
    </row>
    <row r="521" spans="1:1" ht="13" x14ac:dyDescent="0.3">
      <c r="A521" s="3"/>
    </row>
    <row r="522" spans="1:1" ht="13" x14ac:dyDescent="0.3">
      <c r="A522" s="3"/>
    </row>
    <row r="523" spans="1:1" ht="13" x14ac:dyDescent="0.3">
      <c r="A523" s="3"/>
    </row>
    <row r="524" spans="1:1" ht="13" x14ac:dyDescent="0.3">
      <c r="A524" s="3"/>
    </row>
    <row r="525" spans="1:1" ht="13" x14ac:dyDescent="0.3">
      <c r="A525" s="3"/>
    </row>
    <row r="526" spans="1:1" ht="13" x14ac:dyDescent="0.3">
      <c r="A526" s="3"/>
    </row>
    <row r="527" spans="1:1" ht="13" x14ac:dyDescent="0.3">
      <c r="A527" s="3"/>
    </row>
    <row r="528" spans="1:1" ht="13" x14ac:dyDescent="0.3">
      <c r="A528" s="3"/>
    </row>
    <row r="529" spans="1:1" ht="13" x14ac:dyDescent="0.3">
      <c r="A529" s="3"/>
    </row>
    <row r="530" spans="1:1" ht="13" x14ac:dyDescent="0.3">
      <c r="A530" s="3"/>
    </row>
    <row r="531" spans="1:1" ht="13" x14ac:dyDescent="0.3">
      <c r="A531" s="3"/>
    </row>
    <row r="532" spans="1:1" ht="13" x14ac:dyDescent="0.3">
      <c r="A532" s="3"/>
    </row>
    <row r="533" spans="1:1" ht="13" x14ac:dyDescent="0.3">
      <c r="A533" s="3"/>
    </row>
    <row r="534" spans="1:1" ht="13" x14ac:dyDescent="0.3">
      <c r="A534" s="3"/>
    </row>
    <row r="535" spans="1:1" ht="13" x14ac:dyDescent="0.3">
      <c r="A535" s="3"/>
    </row>
    <row r="536" spans="1:1" ht="13" x14ac:dyDescent="0.3">
      <c r="A536" s="3"/>
    </row>
    <row r="537" spans="1:1" ht="13" x14ac:dyDescent="0.3">
      <c r="A537" s="3"/>
    </row>
    <row r="538" spans="1:1" ht="13" x14ac:dyDescent="0.3">
      <c r="A538" s="3"/>
    </row>
    <row r="539" spans="1:1" ht="13" x14ac:dyDescent="0.3">
      <c r="A539" s="3"/>
    </row>
    <row r="540" spans="1:1" ht="13" x14ac:dyDescent="0.3">
      <c r="A540" s="3"/>
    </row>
    <row r="541" spans="1:1" ht="13" x14ac:dyDescent="0.3">
      <c r="A541" s="3"/>
    </row>
    <row r="542" spans="1:1" ht="13" x14ac:dyDescent="0.3">
      <c r="A542" s="3"/>
    </row>
    <row r="543" spans="1:1" ht="13" x14ac:dyDescent="0.3">
      <c r="A543" s="3"/>
    </row>
    <row r="544" spans="1:1" ht="13" x14ac:dyDescent="0.3">
      <c r="A544" s="3"/>
    </row>
    <row r="545" spans="1:1" ht="13" x14ac:dyDescent="0.3">
      <c r="A545" s="3"/>
    </row>
    <row r="546" spans="1:1" ht="13" x14ac:dyDescent="0.3">
      <c r="A546" s="3"/>
    </row>
    <row r="547" spans="1:1" ht="13" x14ac:dyDescent="0.3">
      <c r="A547" s="3"/>
    </row>
    <row r="548" spans="1:1" ht="13" x14ac:dyDescent="0.3">
      <c r="A548" s="3"/>
    </row>
    <row r="549" spans="1:1" ht="13" x14ac:dyDescent="0.3">
      <c r="A549" s="3"/>
    </row>
    <row r="550" spans="1:1" ht="13" x14ac:dyDescent="0.3">
      <c r="A550" s="3"/>
    </row>
    <row r="551" spans="1:1" ht="13" x14ac:dyDescent="0.3">
      <c r="A551" s="3"/>
    </row>
    <row r="552" spans="1:1" ht="13" x14ac:dyDescent="0.3">
      <c r="A552" s="3"/>
    </row>
    <row r="553" spans="1:1" ht="13" x14ac:dyDescent="0.3">
      <c r="A553" s="3"/>
    </row>
    <row r="554" spans="1:1" ht="13" x14ac:dyDescent="0.3">
      <c r="A554" s="3"/>
    </row>
    <row r="555" spans="1:1" ht="13" x14ac:dyDescent="0.3">
      <c r="A555" s="3"/>
    </row>
    <row r="556" spans="1:1" ht="13" x14ac:dyDescent="0.3">
      <c r="A556" s="3"/>
    </row>
    <row r="557" spans="1:1" ht="13" x14ac:dyDescent="0.3">
      <c r="A557" s="3"/>
    </row>
    <row r="558" spans="1:1" ht="13" x14ac:dyDescent="0.3">
      <c r="A558" s="3"/>
    </row>
    <row r="559" spans="1:1" ht="13" x14ac:dyDescent="0.3">
      <c r="A559" s="3"/>
    </row>
    <row r="560" spans="1:1" ht="13" x14ac:dyDescent="0.3">
      <c r="A560" s="3"/>
    </row>
    <row r="561" spans="1:1" ht="13" x14ac:dyDescent="0.3">
      <c r="A561" s="3"/>
    </row>
    <row r="562" spans="1:1" ht="13" x14ac:dyDescent="0.3">
      <c r="A562" s="3"/>
    </row>
    <row r="563" spans="1:1" ht="13" x14ac:dyDescent="0.3">
      <c r="A563" s="3"/>
    </row>
    <row r="564" spans="1:1" ht="13" x14ac:dyDescent="0.3">
      <c r="A564" s="3"/>
    </row>
    <row r="565" spans="1:1" ht="13" x14ac:dyDescent="0.3">
      <c r="A565" s="3"/>
    </row>
    <row r="566" spans="1:1" ht="13" x14ac:dyDescent="0.3">
      <c r="A566" s="3"/>
    </row>
    <row r="567" spans="1:1" ht="13" x14ac:dyDescent="0.3">
      <c r="A567" s="3"/>
    </row>
    <row r="568" spans="1:1" ht="13" x14ac:dyDescent="0.3">
      <c r="A568" s="3"/>
    </row>
    <row r="569" spans="1:1" ht="13" x14ac:dyDescent="0.3">
      <c r="A569" s="3"/>
    </row>
    <row r="570" spans="1:1" ht="13" x14ac:dyDescent="0.3">
      <c r="A570" s="3"/>
    </row>
    <row r="571" spans="1:1" ht="13" x14ac:dyDescent="0.3">
      <c r="A571" s="3"/>
    </row>
    <row r="572" spans="1:1" ht="13" x14ac:dyDescent="0.3">
      <c r="A572" s="3"/>
    </row>
    <row r="573" spans="1:1" ht="13" x14ac:dyDescent="0.3">
      <c r="A573" s="3"/>
    </row>
    <row r="574" spans="1:1" ht="13" x14ac:dyDescent="0.3">
      <c r="A574" s="3"/>
    </row>
    <row r="575" spans="1:1" ht="13" x14ac:dyDescent="0.3">
      <c r="A575" s="3"/>
    </row>
    <row r="576" spans="1:1" ht="13" x14ac:dyDescent="0.3">
      <c r="A576" s="3"/>
    </row>
    <row r="577" spans="1:1" ht="13" x14ac:dyDescent="0.3">
      <c r="A577" s="3"/>
    </row>
    <row r="578" spans="1:1" ht="13" x14ac:dyDescent="0.3">
      <c r="A578" s="3"/>
    </row>
    <row r="579" spans="1:1" ht="13" x14ac:dyDescent="0.3">
      <c r="A579" s="3"/>
    </row>
    <row r="580" spans="1:1" ht="13" x14ac:dyDescent="0.3">
      <c r="A580" s="3"/>
    </row>
    <row r="581" spans="1:1" ht="13" x14ac:dyDescent="0.3">
      <c r="A581" s="3"/>
    </row>
    <row r="582" spans="1:1" ht="13" x14ac:dyDescent="0.3">
      <c r="A582" s="3"/>
    </row>
    <row r="583" spans="1:1" ht="13" x14ac:dyDescent="0.3">
      <c r="A583" s="3"/>
    </row>
    <row r="584" spans="1:1" ht="13" x14ac:dyDescent="0.3">
      <c r="A584" s="3"/>
    </row>
    <row r="585" spans="1:1" ht="13" x14ac:dyDescent="0.3">
      <c r="A585" s="3"/>
    </row>
    <row r="586" spans="1:1" ht="13" x14ac:dyDescent="0.3">
      <c r="A586" s="3"/>
    </row>
    <row r="587" spans="1:1" ht="13" x14ac:dyDescent="0.3">
      <c r="A587" s="3"/>
    </row>
    <row r="588" spans="1:1" ht="13" x14ac:dyDescent="0.3">
      <c r="A588" s="3"/>
    </row>
    <row r="589" spans="1:1" ht="13" x14ac:dyDescent="0.3">
      <c r="A589" s="3"/>
    </row>
    <row r="590" spans="1:1" ht="13" x14ac:dyDescent="0.3">
      <c r="A590" s="3"/>
    </row>
    <row r="591" spans="1:1" ht="13" x14ac:dyDescent="0.3">
      <c r="A591" s="3"/>
    </row>
    <row r="592" spans="1:1" ht="13" x14ac:dyDescent="0.3">
      <c r="A592" s="3"/>
    </row>
    <row r="593" spans="1:1" ht="13" x14ac:dyDescent="0.3">
      <c r="A593" s="3"/>
    </row>
    <row r="594" spans="1:1" ht="13" x14ac:dyDescent="0.3">
      <c r="A594" s="3"/>
    </row>
    <row r="595" spans="1:1" ht="13" x14ac:dyDescent="0.3">
      <c r="A595" s="3"/>
    </row>
    <row r="596" spans="1:1" ht="13" x14ac:dyDescent="0.3">
      <c r="A596" s="3"/>
    </row>
    <row r="597" spans="1:1" ht="13" x14ac:dyDescent="0.3">
      <c r="A597" s="3"/>
    </row>
    <row r="598" spans="1:1" ht="13" x14ac:dyDescent="0.3">
      <c r="A598" s="3"/>
    </row>
    <row r="599" spans="1:1" ht="13" x14ac:dyDescent="0.3">
      <c r="A599" s="3"/>
    </row>
    <row r="600" spans="1:1" ht="13" x14ac:dyDescent="0.3">
      <c r="A600" s="3"/>
    </row>
    <row r="601" spans="1:1" ht="13" x14ac:dyDescent="0.3">
      <c r="A601" s="3"/>
    </row>
    <row r="602" spans="1:1" ht="13" x14ac:dyDescent="0.3">
      <c r="A602" s="3"/>
    </row>
    <row r="603" spans="1:1" ht="13" x14ac:dyDescent="0.3">
      <c r="A603" s="3"/>
    </row>
    <row r="604" spans="1:1" ht="13" x14ac:dyDescent="0.3">
      <c r="A604" s="3"/>
    </row>
    <row r="605" spans="1:1" ht="13" x14ac:dyDescent="0.3">
      <c r="A605" s="3"/>
    </row>
    <row r="606" spans="1:1" ht="13" x14ac:dyDescent="0.3">
      <c r="A606" s="3"/>
    </row>
    <row r="607" spans="1:1" ht="13" x14ac:dyDescent="0.3">
      <c r="A607" s="3"/>
    </row>
    <row r="608" spans="1:1" ht="13" x14ac:dyDescent="0.3">
      <c r="A608" s="3"/>
    </row>
    <row r="609" spans="1:1" ht="13" x14ac:dyDescent="0.3">
      <c r="A609" s="3"/>
    </row>
    <row r="610" spans="1:1" ht="13" x14ac:dyDescent="0.3">
      <c r="A610" s="3"/>
    </row>
    <row r="611" spans="1:1" ht="13" x14ac:dyDescent="0.3">
      <c r="A611" s="3"/>
    </row>
    <row r="612" spans="1:1" ht="13" x14ac:dyDescent="0.3">
      <c r="A612" s="3"/>
    </row>
    <row r="613" spans="1:1" ht="13" x14ac:dyDescent="0.3">
      <c r="A613" s="3"/>
    </row>
    <row r="614" spans="1:1" ht="13" x14ac:dyDescent="0.3">
      <c r="A614" s="3"/>
    </row>
    <row r="615" spans="1:1" ht="13" x14ac:dyDescent="0.3">
      <c r="A615" s="3"/>
    </row>
    <row r="616" spans="1:1" ht="13" x14ac:dyDescent="0.3">
      <c r="A616" s="3"/>
    </row>
    <row r="617" spans="1:1" ht="13" x14ac:dyDescent="0.3">
      <c r="A617" s="3"/>
    </row>
    <row r="618" spans="1:1" ht="13" x14ac:dyDescent="0.3">
      <c r="A618" s="3"/>
    </row>
    <row r="619" spans="1:1" ht="13" x14ac:dyDescent="0.3">
      <c r="A619" s="3"/>
    </row>
    <row r="620" spans="1:1" ht="13" x14ac:dyDescent="0.3">
      <c r="A620" s="3"/>
    </row>
    <row r="621" spans="1:1" ht="13" x14ac:dyDescent="0.3">
      <c r="A621" s="3"/>
    </row>
    <row r="622" spans="1:1" ht="13" x14ac:dyDescent="0.3">
      <c r="A622" s="3"/>
    </row>
    <row r="623" spans="1:1" ht="13" x14ac:dyDescent="0.3">
      <c r="A623" s="3"/>
    </row>
    <row r="624" spans="1:1" ht="13" x14ac:dyDescent="0.3">
      <c r="A624" s="3"/>
    </row>
    <row r="625" spans="1:1" ht="13" x14ac:dyDescent="0.3">
      <c r="A625" s="3"/>
    </row>
    <row r="626" spans="1:1" ht="13" x14ac:dyDescent="0.3">
      <c r="A626" s="3"/>
    </row>
    <row r="627" spans="1:1" ht="13" x14ac:dyDescent="0.3">
      <c r="A627" s="3"/>
    </row>
    <row r="628" spans="1:1" ht="13" x14ac:dyDescent="0.3">
      <c r="A628" s="3"/>
    </row>
    <row r="629" spans="1:1" ht="13" x14ac:dyDescent="0.3">
      <c r="A629" s="3"/>
    </row>
    <row r="630" spans="1:1" ht="13" x14ac:dyDescent="0.3">
      <c r="A630" s="3"/>
    </row>
    <row r="631" spans="1:1" ht="13" x14ac:dyDescent="0.3">
      <c r="A631" s="3"/>
    </row>
    <row r="632" spans="1:1" ht="13" x14ac:dyDescent="0.3">
      <c r="A632" s="3"/>
    </row>
    <row r="633" spans="1:1" ht="13" x14ac:dyDescent="0.3">
      <c r="A633" s="3"/>
    </row>
    <row r="634" spans="1:1" ht="13" x14ac:dyDescent="0.3">
      <c r="A634" s="3"/>
    </row>
    <row r="635" spans="1:1" ht="13" x14ac:dyDescent="0.3">
      <c r="A635" s="3"/>
    </row>
    <row r="636" spans="1:1" ht="13" x14ac:dyDescent="0.3">
      <c r="A636" s="3"/>
    </row>
    <row r="637" spans="1:1" ht="13" x14ac:dyDescent="0.3">
      <c r="A637" s="3"/>
    </row>
    <row r="638" spans="1:1" ht="13" x14ac:dyDescent="0.3">
      <c r="A638" s="3"/>
    </row>
    <row r="639" spans="1:1" ht="13" x14ac:dyDescent="0.3">
      <c r="A639" s="3"/>
    </row>
    <row r="640" spans="1:1" ht="13" x14ac:dyDescent="0.3">
      <c r="A640" s="3"/>
    </row>
    <row r="641" spans="1:1" ht="13" x14ac:dyDescent="0.3">
      <c r="A641" s="3"/>
    </row>
    <row r="642" spans="1:1" ht="13" x14ac:dyDescent="0.3">
      <c r="A642" s="3"/>
    </row>
    <row r="643" spans="1:1" ht="13" x14ac:dyDescent="0.3">
      <c r="A643" s="3"/>
    </row>
    <row r="644" spans="1:1" ht="13" x14ac:dyDescent="0.3">
      <c r="A644" s="3"/>
    </row>
    <row r="645" spans="1:1" ht="13" x14ac:dyDescent="0.3">
      <c r="A645" s="3"/>
    </row>
    <row r="646" spans="1:1" ht="13" x14ac:dyDescent="0.3">
      <c r="A646" s="3"/>
    </row>
    <row r="647" spans="1:1" ht="13" x14ac:dyDescent="0.3">
      <c r="A647" s="3"/>
    </row>
    <row r="648" spans="1:1" ht="13" x14ac:dyDescent="0.3">
      <c r="A648" s="3"/>
    </row>
    <row r="649" spans="1:1" ht="13" x14ac:dyDescent="0.3">
      <c r="A649" s="3"/>
    </row>
    <row r="650" spans="1:1" ht="13" x14ac:dyDescent="0.3">
      <c r="A650" s="3"/>
    </row>
    <row r="651" spans="1:1" ht="13" x14ac:dyDescent="0.3">
      <c r="A651" s="3"/>
    </row>
    <row r="652" spans="1:1" ht="13" x14ac:dyDescent="0.3">
      <c r="A652" s="3"/>
    </row>
    <row r="653" spans="1:1" ht="13" x14ac:dyDescent="0.3">
      <c r="A653" s="3"/>
    </row>
    <row r="654" spans="1:1" ht="13" x14ac:dyDescent="0.3">
      <c r="A654" s="3"/>
    </row>
    <row r="655" spans="1:1" ht="13" x14ac:dyDescent="0.3">
      <c r="A655" s="3"/>
    </row>
    <row r="656" spans="1:1" ht="13" x14ac:dyDescent="0.3">
      <c r="A656" s="3"/>
    </row>
    <row r="657" spans="1:1" ht="13" x14ac:dyDescent="0.3">
      <c r="A657" s="3"/>
    </row>
    <row r="658" spans="1:1" ht="13" x14ac:dyDescent="0.3">
      <c r="A658" s="3"/>
    </row>
    <row r="659" spans="1:1" ht="13" x14ac:dyDescent="0.3">
      <c r="A659" s="3"/>
    </row>
    <row r="660" spans="1:1" ht="13" x14ac:dyDescent="0.3">
      <c r="A660" s="3"/>
    </row>
    <row r="661" spans="1:1" ht="13" x14ac:dyDescent="0.3">
      <c r="A661" s="3"/>
    </row>
    <row r="662" spans="1:1" ht="13" x14ac:dyDescent="0.3">
      <c r="A662" s="3"/>
    </row>
    <row r="663" spans="1:1" ht="13" x14ac:dyDescent="0.3">
      <c r="A663" s="3"/>
    </row>
    <row r="664" spans="1:1" ht="13" x14ac:dyDescent="0.3">
      <c r="A664" s="3"/>
    </row>
    <row r="665" spans="1:1" ht="13" x14ac:dyDescent="0.3">
      <c r="A665" s="3"/>
    </row>
    <row r="666" spans="1:1" ht="13" x14ac:dyDescent="0.3">
      <c r="A666" s="3"/>
    </row>
    <row r="667" spans="1:1" ht="13" x14ac:dyDescent="0.3">
      <c r="A667" s="3"/>
    </row>
    <row r="668" spans="1:1" ht="13" x14ac:dyDescent="0.3">
      <c r="A668" s="3"/>
    </row>
    <row r="669" spans="1:1" ht="13" x14ac:dyDescent="0.3">
      <c r="A669" s="3"/>
    </row>
    <row r="670" spans="1:1" ht="13" x14ac:dyDescent="0.3">
      <c r="A670" s="3"/>
    </row>
    <row r="671" spans="1:1" ht="13" x14ac:dyDescent="0.3">
      <c r="A671" s="3"/>
    </row>
    <row r="672" spans="1:1" ht="13" x14ac:dyDescent="0.3">
      <c r="A672" s="3"/>
    </row>
    <row r="673" spans="1:1" ht="13" x14ac:dyDescent="0.3">
      <c r="A673" s="3"/>
    </row>
    <row r="674" spans="1:1" ht="13" x14ac:dyDescent="0.3">
      <c r="A674" s="3"/>
    </row>
    <row r="675" spans="1:1" ht="13" x14ac:dyDescent="0.3">
      <c r="A675" s="3"/>
    </row>
    <row r="676" spans="1:1" ht="13" x14ac:dyDescent="0.3">
      <c r="A676" s="3"/>
    </row>
    <row r="677" spans="1:1" ht="13" x14ac:dyDescent="0.3">
      <c r="A677" s="3"/>
    </row>
    <row r="678" spans="1:1" ht="13" x14ac:dyDescent="0.3">
      <c r="A678" s="3"/>
    </row>
    <row r="679" spans="1:1" ht="13" x14ac:dyDescent="0.3">
      <c r="A679" s="3"/>
    </row>
    <row r="680" spans="1:1" ht="13" x14ac:dyDescent="0.3">
      <c r="A680" s="3"/>
    </row>
    <row r="681" spans="1:1" ht="13" x14ac:dyDescent="0.3">
      <c r="A681" s="3"/>
    </row>
    <row r="682" spans="1:1" ht="13" x14ac:dyDescent="0.3">
      <c r="A682" s="3"/>
    </row>
    <row r="683" spans="1:1" ht="13" x14ac:dyDescent="0.3">
      <c r="A683" s="3"/>
    </row>
    <row r="684" spans="1:1" ht="13" x14ac:dyDescent="0.3">
      <c r="A684" s="3"/>
    </row>
    <row r="685" spans="1:1" ht="13" x14ac:dyDescent="0.3">
      <c r="A685" s="3"/>
    </row>
    <row r="686" spans="1:1" ht="13" x14ac:dyDescent="0.3">
      <c r="A686" s="3"/>
    </row>
    <row r="687" spans="1:1" ht="13" x14ac:dyDescent="0.3">
      <c r="A687" s="3"/>
    </row>
    <row r="688" spans="1:1" ht="13" x14ac:dyDescent="0.3">
      <c r="A688" s="3"/>
    </row>
    <row r="689" spans="1:1" ht="13" x14ac:dyDescent="0.3">
      <c r="A689" s="3"/>
    </row>
    <row r="690" spans="1:1" ht="13" x14ac:dyDescent="0.3">
      <c r="A690" s="3"/>
    </row>
    <row r="691" spans="1:1" ht="13" x14ac:dyDescent="0.3">
      <c r="A691" s="3"/>
    </row>
    <row r="692" spans="1:1" ht="13" x14ac:dyDescent="0.3">
      <c r="A692" s="3"/>
    </row>
    <row r="693" spans="1:1" ht="13" x14ac:dyDescent="0.3">
      <c r="A693" s="3"/>
    </row>
    <row r="694" spans="1:1" ht="13" x14ac:dyDescent="0.3">
      <c r="A694" s="3"/>
    </row>
    <row r="695" spans="1:1" ht="13" x14ac:dyDescent="0.3">
      <c r="A695" s="3"/>
    </row>
    <row r="696" spans="1:1" ht="13" x14ac:dyDescent="0.3">
      <c r="A696" s="3"/>
    </row>
    <row r="697" spans="1:1" ht="13" x14ac:dyDescent="0.3">
      <c r="A697" s="3"/>
    </row>
    <row r="698" spans="1:1" ht="13" x14ac:dyDescent="0.3">
      <c r="A698" s="3"/>
    </row>
    <row r="699" spans="1:1" ht="13" x14ac:dyDescent="0.3">
      <c r="A699" s="3"/>
    </row>
    <row r="700" spans="1:1" ht="13" x14ac:dyDescent="0.3">
      <c r="A700" s="3"/>
    </row>
    <row r="701" spans="1:1" ht="13" x14ac:dyDescent="0.3">
      <c r="A701" s="3"/>
    </row>
    <row r="702" spans="1:1" ht="13" x14ac:dyDescent="0.3">
      <c r="A702" s="3"/>
    </row>
    <row r="703" spans="1:1" ht="13" x14ac:dyDescent="0.3">
      <c r="A703" s="3"/>
    </row>
    <row r="704" spans="1:1" ht="13" x14ac:dyDescent="0.3">
      <c r="A704" s="3"/>
    </row>
    <row r="705" spans="1:1" ht="13" x14ac:dyDescent="0.3">
      <c r="A705" s="3"/>
    </row>
    <row r="706" spans="1:1" ht="13" x14ac:dyDescent="0.3">
      <c r="A706" s="3"/>
    </row>
    <row r="707" spans="1:1" ht="13" x14ac:dyDescent="0.3">
      <c r="A707" s="3"/>
    </row>
    <row r="708" spans="1:1" ht="13" x14ac:dyDescent="0.3">
      <c r="A708" s="3"/>
    </row>
    <row r="709" spans="1:1" ht="13" x14ac:dyDescent="0.3">
      <c r="A709" s="3"/>
    </row>
    <row r="710" spans="1:1" ht="13" x14ac:dyDescent="0.3">
      <c r="A710" s="3"/>
    </row>
    <row r="711" spans="1:1" ht="13" x14ac:dyDescent="0.3">
      <c r="A711" s="3"/>
    </row>
    <row r="712" spans="1:1" ht="13" x14ac:dyDescent="0.3">
      <c r="A712" s="3"/>
    </row>
    <row r="713" spans="1:1" ht="13" x14ac:dyDescent="0.3">
      <c r="A713" s="3"/>
    </row>
    <row r="714" spans="1:1" ht="13" x14ac:dyDescent="0.3">
      <c r="A714" s="3"/>
    </row>
    <row r="715" spans="1:1" ht="13" x14ac:dyDescent="0.3">
      <c r="A715" s="3"/>
    </row>
    <row r="716" spans="1:1" ht="13" x14ac:dyDescent="0.3">
      <c r="A716" s="3"/>
    </row>
    <row r="717" spans="1:1" ht="13" x14ac:dyDescent="0.3">
      <c r="A717" s="3"/>
    </row>
    <row r="718" spans="1:1" ht="13" x14ac:dyDescent="0.3">
      <c r="A718" s="3"/>
    </row>
    <row r="719" spans="1:1" ht="13" x14ac:dyDescent="0.3">
      <c r="A719" s="3"/>
    </row>
    <row r="720" spans="1:1" ht="13" x14ac:dyDescent="0.3">
      <c r="A720" s="3"/>
    </row>
    <row r="721" spans="1:1" ht="13" x14ac:dyDescent="0.3">
      <c r="A721" s="3"/>
    </row>
    <row r="722" spans="1:1" ht="13" x14ac:dyDescent="0.3">
      <c r="A722" s="3"/>
    </row>
    <row r="723" spans="1:1" ht="13" x14ac:dyDescent="0.3">
      <c r="A723" s="3"/>
    </row>
    <row r="724" spans="1:1" ht="13" x14ac:dyDescent="0.3">
      <c r="A724" s="3"/>
    </row>
    <row r="725" spans="1:1" ht="13" x14ac:dyDescent="0.3">
      <c r="A725" s="3"/>
    </row>
    <row r="726" spans="1:1" ht="13" x14ac:dyDescent="0.3">
      <c r="A726" s="3"/>
    </row>
    <row r="727" spans="1:1" ht="13" x14ac:dyDescent="0.3">
      <c r="A727" s="3"/>
    </row>
    <row r="728" spans="1:1" ht="13" x14ac:dyDescent="0.3">
      <c r="A728" s="3"/>
    </row>
    <row r="729" spans="1:1" ht="13" x14ac:dyDescent="0.3">
      <c r="A729" s="3"/>
    </row>
    <row r="730" spans="1:1" ht="13" x14ac:dyDescent="0.3">
      <c r="A730" s="3"/>
    </row>
    <row r="731" spans="1:1" ht="13" x14ac:dyDescent="0.3">
      <c r="A731" s="3"/>
    </row>
    <row r="732" spans="1:1" ht="13" x14ac:dyDescent="0.3">
      <c r="A732" s="3"/>
    </row>
    <row r="733" spans="1:1" ht="13" x14ac:dyDescent="0.3">
      <c r="A733" s="3"/>
    </row>
    <row r="734" spans="1:1" ht="13" x14ac:dyDescent="0.3">
      <c r="A734" s="3"/>
    </row>
    <row r="735" spans="1:1" ht="13" x14ac:dyDescent="0.3">
      <c r="A735" s="3"/>
    </row>
    <row r="736" spans="1:1" ht="13" x14ac:dyDescent="0.3">
      <c r="A736" s="3"/>
    </row>
    <row r="737" spans="1:1" ht="13" x14ac:dyDescent="0.3">
      <c r="A737" s="3"/>
    </row>
    <row r="738" spans="1:1" ht="13" x14ac:dyDescent="0.3">
      <c r="A738" s="3"/>
    </row>
    <row r="739" spans="1:1" ht="13" x14ac:dyDescent="0.3">
      <c r="A739" s="3"/>
    </row>
    <row r="740" spans="1:1" ht="13" x14ac:dyDescent="0.3">
      <c r="A740" s="3"/>
    </row>
    <row r="741" spans="1:1" ht="13" x14ac:dyDescent="0.3">
      <c r="A741" s="3"/>
    </row>
    <row r="742" spans="1:1" ht="13" x14ac:dyDescent="0.3">
      <c r="A742" s="3"/>
    </row>
    <row r="743" spans="1:1" ht="13" x14ac:dyDescent="0.3">
      <c r="A743" s="3"/>
    </row>
    <row r="744" spans="1:1" ht="13" x14ac:dyDescent="0.3">
      <c r="A744" s="3"/>
    </row>
    <row r="745" spans="1:1" ht="13" x14ac:dyDescent="0.3">
      <c r="A745" s="3"/>
    </row>
    <row r="746" spans="1:1" ht="13" x14ac:dyDescent="0.3">
      <c r="A746" s="3"/>
    </row>
    <row r="747" spans="1:1" ht="13" x14ac:dyDescent="0.3">
      <c r="A747" s="3"/>
    </row>
    <row r="748" spans="1:1" ht="13" x14ac:dyDescent="0.3">
      <c r="A748" s="3"/>
    </row>
    <row r="749" spans="1:1" ht="13" x14ac:dyDescent="0.3">
      <c r="A749" s="3"/>
    </row>
    <row r="750" spans="1:1" ht="13" x14ac:dyDescent="0.3">
      <c r="A750" s="3"/>
    </row>
    <row r="751" spans="1:1" ht="13" x14ac:dyDescent="0.3">
      <c r="A751" s="3"/>
    </row>
    <row r="752" spans="1:1" ht="13" x14ac:dyDescent="0.3">
      <c r="A752" s="3"/>
    </row>
    <row r="753" spans="1:1" ht="13" x14ac:dyDescent="0.3">
      <c r="A753" s="3"/>
    </row>
    <row r="754" spans="1:1" ht="13" x14ac:dyDescent="0.3">
      <c r="A754" s="3"/>
    </row>
    <row r="755" spans="1:1" ht="13" x14ac:dyDescent="0.3">
      <c r="A755" s="3"/>
    </row>
    <row r="756" spans="1:1" ht="13" x14ac:dyDescent="0.3">
      <c r="A756" s="3"/>
    </row>
    <row r="757" spans="1:1" ht="13" x14ac:dyDescent="0.3">
      <c r="A757" s="3"/>
    </row>
    <row r="758" spans="1:1" ht="13" x14ac:dyDescent="0.3">
      <c r="A758" s="3"/>
    </row>
    <row r="759" spans="1:1" ht="13" x14ac:dyDescent="0.3">
      <c r="A759" s="3"/>
    </row>
    <row r="760" spans="1:1" ht="13" x14ac:dyDescent="0.3">
      <c r="A760" s="3"/>
    </row>
    <row r="761" spans="1:1" ht="13" x14ac:dyDescent="0.3">
      <c r="A761" s="3"/>
    </row>
    <row r="762" spans="1:1" ht="13" x14ac:dyDescent="0.3">
      <c r="A762" s="3"/>
    </row>
    <row r="763" spans="1:1" ht="13" x14ac:dyDescent="0.3">
      <c r="A763" s="3"/>
    </row>
    <row r="764" spans="1:1" ht="13" x14ac:dyDescent="0.3">
      <c r="A764" s="3"/>
    </row>
    <row r="765" spans="1:1" ht="13" x14ac:dyDescent="0.3">
      <c r="A765" s="3"/>
    </row>
    <row r="766" spans="1:1" ht="13" x14ac:dyDescent="0.3">
      <c r="A766" s="3"/>
    </row>
    <row r="767" spans="1:1" ht="13" x14ac:dyDescent="0.3">
      <c r="A767" s="3"/>
    </row>
    <row r="768" spans="1:1" ht="13" x14ac:dyDescent="0.3">
      <c r="A768" s="3"/>
    </row>
    <row r="769" spans="1:1" ht="13" x14ac:dyDescent="0.3">
      <c r="A769" s="3"/>
    </row>
    <row r="770" spans="1:1" ht="13" x14ac:dyDescent="0.3">
      <c r="A770" s="3"/>
    </row>
    <row r="771" spans="1:1" ht="13" x14ac:dyDescent="0.3">
      <c r="A771" s="3"/>
    </row>
    <row r="772" spans="1:1" ht="13" x14ac:dyDescent="0.3">
      <c r="A772" s="3"/>
    </row>
    <row r="773" spans="1:1" ht="13" x14ac:dyDescent="0.3">
      <c r="A773" s="3"/>
    </row>
    <row r="774" spans="1:1" ht="13" x14ac:dyDescent="0.3">
      <c r="A774" s="3"/>
    </row>
    <row r="775" spans="1:1" ht="13" x14ac:dyDescent="0.3">
      <c r="A775" s="3"/>
    </row>
    <row r="776" spans="1:1" ht="13" x14ac:dyDescent="0.3">
      <c r="A776" s="3"/>
    </row>
    <row r="777" spans="1:1" ht="13" x14ac:dyDescent="0.3">
      <c r="A777" s="3"/>
    </row>
    <row r="778" spans="1:1" ht="13" x14ac:dyDescent="0.3">
      <c r="A778" s="3"/>
    </row>
    <row r="779" spans="1:1" ht="13" x14ac:dyDescent="0.3">
      <c r="A779" s="3"/>
    </row>
    <row r="780" spans="1:1" ht="13" x14ac:dyDescent="0.3">
      <c r="A780" s="3"/>
    </row>
    <row r="781" spans="1:1" ht="13" x14ac:dyDescent="0.3">
      <c r="A781" s="3"/>
    </row>
    <row r="782" spans="1:1" ht="13" x14ac:dyDescent="0.3">
      <c r="A782" s="3"/>
    </row>
    <row r="783" spans="1:1" ht="13" x14ac:dyDescent="0.3">
      <c r="A783" s="3"/>
    </row>
    <row r="784" spans="1:1" ht="13" x14ac:dyDescent="0.3">
      <c r="A784" s="3"/>
    </row>
    <row r="785" spans="1:1" ht="13" x14ac:dyDescent="0.3">
      <c r="A785" s="3"/>
    </row>
    <row r="786" spans="1:1" ht="13" x14ac:dyDescent="0.3">
      <c r="A786" s="3"/>
    </row>
    <row r="787" spans="1:1" ht="13" x14ac:dyDescent="0.3">
      <c r="A787" s="3"/>
    </row>
    <row r="788" spans="1:1" ht="13" x14ac:dyDescent="0.3">
      <c r="A788" s="3"/>
    </row>
    <row r="789" spans="1:1" ht="13" x14ac:dyDescent="0.3">
      <c r="A789" s="3"/>
    </row>
    <row r="790" spans="1:1" ht="13" x14ac:dyDescent="0.3">
      <c r="A790" s="3"/>
    </row>
    <row r="791" spans="1:1" ht="13" x14ac:dyDescent="0.3">
      <c r="A791" s="3"/>
    </row>
    <row r="792" spans="1:1" ht="13" x14ac:dyDescent="0.3">
      <c r="A792" s="3"/>
    </row>
    <row r="793" spans="1:1" ht="13" x14ac:dyDescent="0.3">
      <c r="A793" s="3"/>
    </row>
    <row r="794" spans="1:1" ht="13" x14ac:dyDescent="0.3">
      <c r="A794" s="3"/>
    </row>
    <row r="795" spans="1:1" ht="13" x14ac:dyDescent="0.3">
      <c r="A795" s="3"/>
    </row>
    <row r="796" spans="1:1" ht="13" x14ac:dyDescent="0.3">
      <c r="A796" s="3"/>
    </row>
    <row r="797" spans="1:1" ht="13" x14ac:dyDescent="0.3">
      <c r="A797" s="3"/>
    </row>
    <row r="798" spans="1:1" ht="13" x14ac:dyDescent="0.3">
      <c r="A798" s="3"/>
    </row>
    <row r="799" spans="1:1" ht="13" x14ac:dyDescent="0.3">
      <c r="A799" s="3"/>
    </row>
    <row r="800" spans="1:1" ht="13" x14ac:dyDescent="0.3">
      <c r="A800" s="3"/>
    </row>
    <row r="801" spans="1:1" ht="13" x14ac:dyDescent="0.3">
      <c r="A801" s="3"/>
    </row>
    <row r="802" spans="1:1" ht="13" x14ac:dyDescent="0.3">
      <c r="A802" s="3"/>
    </row>
    <row r="803" spans="1:1" ht="13" x14ac:dyDescent="0.3">
      <c r="A803" s="3"/>
    </row>
    <row r="804" spans="1:1" ht="13" x14ac:dyDescent="0.3">
      <c r="A804" s="3"/>
    </row>
    <row r="805" spans="1:1" ht="13" x14ac:dyDescent="0.3">
      <c r="A805" s="3"/>
    </row>
    <row r="806" spans="1:1" ht="13" x14ac:dyDescent="0.3">
      <c r="A806" s="3"/>
    </row>
    <row r="807" spans="1:1" ht="13" x14ac:dyDescent="0.3">
      <c r="A807" s="3"/>
    </row>
    <row r="808" spans="1:1" ht="13" x14ac:dyDescent="0.3">
      <c r="A808" s="3"/>
    </row>
    <row r="809" spans="1:1" ht="13" x14ac:dyDescent="0.3">
      <c r="A809" s="3"/>
    </row>
    <row r="810" spans="1:1" ht="13" x14ac:dyDescent="0.3">
      <c r="A810" s="3"/>
    </row>
    <row r="811" spans="1:1" ht="13" x14ac:dyDescent="0.3">
      <c r="A811" s="3"/>
    </row>
    <row r="812" spans="1:1" ht="13" x14ac:dyDescent="0.3">
      <c r="A812" s="3"/>
    </row>
    <row r="813" spans="1:1" ht="13" x14ac:dyDescent="0.3">
      <c r="A813" s="3"/>
    </row>
    <row r="814" spans="1:1" ht="13" x14ac:dyDescent="0.3">
      <c r="A814" s="3"/>
    </row>
    <row r="815" spans="1:1" ht="13" x14ac:dyDescent="0.3">
      <c r="A815" s="3"/>
    </row>
    <row r="816" spans="1:1" ht="13" x14ac:dyDescent="0.3">
      <c r="A816" s="3"/>
    </row>
    <row r="817" spans="1:1" ht="13" x14ac:dyDescent="0.3">
      <c r="A817" s="3"/>
    </row>
    <row r="818" spans="1:1" ht="13" x14ac:dyDescent="0.3">
      <c r="A818" s="3"/>
    </row>
    <row r="819" spans="1:1" ht="13" x14ac:dyDescent="0.3">
      <c r="A819" s="3"/>
    </row>
    <row r="820" spans="1:1" ht="13" x14ac:dyDescent="0.3">
      <c r="A820" s="3"/>
    </row>
    <row r="821" spans="1:1" ht="13" x14ac:dyDescent="0.3">
      <c r="A821" s="3"/>
    </row>
    <row r="822" spans="1:1" ht="13" x14ac:dyDescent="0.3">
      <c r="A822" s="3"/>
    </row>
    <row r="823" spans="1:1" ht="13" x14ac:dyDescent="0.3">
      <c r="A823" s="3"/>
    </row>
    <row r="824" spans="1:1" ht="13" x14ac:dyDescent="0.3">
      <c r="A824" s="3"/>
    </row>
    <row r="825" spans="1:1" ht="13" x14ac:dyDescent="0.3">
      <c r="A825" s="3"/>
    </row>
    <row r="826" spans="1:1" ht="13" x14ac:dyDescent="0.3">
      <c r="A826" s="3"/>
    </row>
    <row r="827" spans="1:1" ht="13" x14ac:dyDescent="0.3">
      <c r="A827" s="3"/>
    </row>
    <row r="828" spans="1:1" ht="13" x14ac:dyDescent="0.3">
      <c r="A828" s="3"/>
    </row>
    <row r="829" spans="1:1" ht="13" x14ac:dyDescent="0.3">
      <c r="A829" s="3"/>
    </row>
    <row r="830" spans="1:1" ht="13" x14ac:dyDescent="0.3">
      <c r="A830" s="3"/>
    </row>
    <row r="831" spans="1:1" ht="13" x14ac:dyDescent="0.3">
      <c r="A831" s="3"/>
    </row>
    <row r="832" spans="1:1" ht="13" x14ac:dyDescent="0.3">
      <c r="A832" s="3"/>
    </row>
    <row r="833" spans="1:1" ht="13" x14ac:dyDescent="0.3">
      <c r="A833" s="3"/>
    </row>
    <row r="834" spans="1:1" ht="13" x14ac:dyDescent="0.3">
      <c r="A834" s="3"/>
    </row>
    <row r="835" spans="1:1" ht="13" x14ac:dyDescent="0.3">
      <c r="A835" s="3"/>
    </row>
    <row r="836" spans="1:1" ht="13" x14ac:dyDescent="0.3">
      <c r="A836" s="3"/>
    </row>
    <row r="837" spans="1:1" ht="13" x14ac:dyDescent="0.3">
      <c r="A837" s="3"/>
    </row>
    <row r="838" spans="1:1" ht="13" x14ac:dyDescent="0.3">
      <c r="A838" s="3"/>
    </row>
    <row r="839" spans="1:1" ht="13" x14ac:dyDescent="0.3">
      <c r="A839" s="3"/>
    </row>
    <row r="840" spans="1:1" ht="13" x14ac:dyDescent="0.3">
      <c r="A840" s="3"/>
    </row>
    <row r="841" spans="1:1" ht="13" x14ac:dyDescent="0.3">
      <c r="A841" s="3"/>
    </row>
    <row r="842" spans="1:1" ht="13" x14ac:dyDescent="0.3">
      <c r="A842" s="3"/>
    </row>
    <row r="843" spans="1:1" ht="13" x14ac:dyDescent="0.3">
      <c r="A843" s="3"/>
    </row>
    <row r="844" spans="1:1" ht="13" x14ac:dyDescent="0.3">
      <c r="A844" s="3"/>
    </row>
    <row r="845" spans="1:1" ht="13" x14ac:dyDescent="0.3">
      <c r="A845" s="3"/>
    </row>
    <row r="846" spans="1:1" ht="13" x14ac:dyDescent="0.3">
      <c r="A846" s="3"/>
    </row>
    <row r="847" spans="1:1" ht="13" x14ac:dyDescent="0.3">
      <c r="A847" s="3"/>
    </row>
    <row r="848" spans="1:1" ht="13" x14ac:dyDescent="0.3">
      <c r="A848" s="3"/>
    </row>
    <row r="849" spans="1:1" ht="13" x14ac:dyDescent="0.3">
      <c r="A849" s="3"/>
    </row>
    <row r="850" spans="1:1" ht="13" x14ac:dyDescent="0.3">
      <c r="A850" s="3"/>
    </row>
    <row r="851" spans="1:1" ht="13" x14ac:dyDescent="0.3">
      <c r="A851" s="3"/>
    </row>
    <row r="852" spans="1:1" ht="13" x14ac:dyDescent="0.3">
      <c r="A852" s="3"/>
    </row>
    <row r="853" spans="1:1" ht="13" x14ac:dyDescent="0.3">
      <c r="A853" s="3"/>
    </row>
    <row r="854" spans="1:1" ht="13" x14ac:dyDescent="0.3">
      <c r="A854" s="3"/>
    </row>
    <row r="855" spans="1:1" ht="13" x14ac:dyDescent="0.3">
      <c r="A855" s="3"/>
    </row>
    <row r="856" spans="1:1" ht="13" x14ac:dyDescent="0.3">
      <c r="A856" s="3"/>
    </row>
    <row r="857" spans="1:1" ht="13" x14ac:dyDescent="0.3">
      <c r="A857" s="3"/>
    </row>
    <row r="858" spans="1:1" ht="13" x14ac:dyDescent="0.3">
      <c r="A858" s="3"/>
    </row>
    <row r="859" spans="1:1" ht="13" x14ac:dyDescent="0.3">
      <c r="A859" s="3"/>
    </row>
    <row r="860" spans="1:1" ht="13" x14ac:dyDescent="0.3">
      <c r="A860" s="3"/>
    </row>
    <row r="861" spans="1:1" ht="13" x14ac:dyDescent="0.3">
      <c r="A861" s="3"/>
    </row>
    <row r="862" spans="1:1" ht="13" x14ac:dyDescent="0.3">
      <c r="A862" s="3"/>
    </row>
    <row r="863" spans="1:1" ht="13" x14ac:dyDescent="0.3">
      <c r="A863" s="3"/>
    </row>
    <row r="864" spans="1:1" ht="13" x14ac:dyDescent="0.3">
      <c r="A864" s="3"/>
    </row>
    <row r="865" spans="1:1" ht="13" x14ac:dyDescent="0.3">
      <c r="A865" s="3"/>
    </row>
    <row r="866" spans="1:1" ht="13" x14ac:dyDescent="0.3">
      <c r="A866" s="3"/>
    </row>
    <row r="867" spans="1:1" ht="13" x14ac:dyDescent="0.3">
      <c r="A867" s="3"/>
    </row>
    <row r="868" spans="1:1" ht="13" x14ac:dyDescent="0.3">
      <c r="A868" s="3"/>
    </row>
    <row r="869" spans="1:1" ht="13" x14ac:dyDescent="0.3">
      <c r="A869" s="3"/>
    </row>
    <row r="870" spans="1:1" ht="13" x14ac:dyDescent="0.3">
      <c r="A870" s="3"/>
    </row>
    <row r="871" spans="1:1" ht="13" x14ac:dyDescent="0.3">
      <c r="A871" s="3"/>
    </row>
    <row r="872" spans="1:1" ht="13" x14ac:dyDescent="0.3">
      <c r="A872" s="3"/>
    </row>
    <row r="873" spans="1:1" ht="13" x14ac:dyDescent="0.3">
      <c r="A873" s="3"/>
    </row>
    <row r="874" spans="1:1" ht="13" x14ac:dyDescent="0.3">
      <c r="A874" s="3"/>
    </row>
    <row r="875" spans="1:1" ht="13" x14ac:dyDescent="0.3">
      <c r="A875" s="3"/>
    </row>
    <row r="876" spans="1:1" ht="13" x14ac:dyDescent="0.3">
      <c r="A876" s="3"/>
    </row>
    <row r="877" spans="1:1" ht="13" x14ac:dyDescent="0.3">
      <c r="A877" s="3"/>
    </row>
    <row r="878" spans="1:1" ht="13" x14ac:dyDescent="0.3">
      <c r="A878" s="3"/>
    </row>
    <row r="879" spans="1:1" ht="13" x14ac:dyDescent="0.3">
      <c r="A879" s="3"/>
    </row>
    <row r="880" spans="1:1" ht="13" x14ac:dyDescent="0.3">
      <c r="A880" s="3"/>
    </row>
    <row r="881" spans="1:1" ht="13" x14ac:dyDescent="0.3">
      <c r="A881" s="3"/>
    </row>
    <row r="882" spans="1:1" ht="13" x14ac:dyDescent="0.3">
      <c r="A882" s="3"/>
    </row>
    <row r="883" spans="1:1" ht="13" x14ac:dyDescent="0.3">
      <c r="A883" s="3"/>
    </row>
    <row r="884" spans="1:1" ht="13" x14ac:dyDescent="0.3">
      <c r="A884" s="3"/>
    </row>
    <row r="885" spans="1:1" ht="13" x14ac:dyDescent="0.3">
      <c r="A885" s="3"/>
    </row>
    <row r="886" spans="1:1" ht="13" x14ac:dyDescent="0.3">
      <c r="A886" s="3"/>
    </row>
    <row r="887" spans="1:1" ht="13" x14ac:dyDescent="0.3">
      <c r="A887" s="3"/>
    </row>
    <row r="888" spans="1:1" ht="13" x14ac:dyDescent="0.3">
      <c r="A888" s="3"/>
    </row>
    <row r="889" spans="1:1" ht="13" x14ac:dyDescent="0.3">
      <c r="A889" s="3"/>
    </row>
    <row r="890" spans="1:1" ht="13" x14ac:dyDescent="0.3">
      <c r="A890" s="3"/>
    </row>
    <row r="891" spans="1:1" ht="13" x14ac:dyDescent="0.3">
      <c r="A891" s="3"/>
    </row>
    <row r="892" spans="1:1" ht="13" x14ac:dyDescent="0.3">
      <c r="A892" s="3"/>
    </row>
    <row r="893" spans="1:1" ht="13" x14ac:dyDescent="0.3">
      <c r="A893" s="3"/>
    </row>
    <row r="894" spans="1:1" ht="13" x14ac:dyDescent="0.3">
      <c r="A894" s="3"/>
    </row>
    <row r="895" spans="1:1" ht="13" x14ac:dyDescent="0.3">
      <c r="A895" s="3"/>
    </row>
    <row r="896" spans="1:1" ht="13" x14ac:dyDescent="0.3">
      <c r="A896" s="3"/>
    </row>
    <row r="897" spans="1:1" ht="13" x14ac:dyDescent="0.3">
      <c r="A897" s="3"/>
    </row>
    <row r="898" spans="1:1" ht="13" x14ac:dyDescent="0.3">
      <c r="A898" s="3"/>
    </row>
    <row r="899" spans="1:1" ht="13" x14ac:dyDescent="0.3">
      <c r="A899" s="3"/>
    </row>
    <row r="900" spans="1:1" ht="13" x14ac:dyDescent="0.3">
      <c r="A900" s="3"/>
    </row>
    <row r="901" spans="1:1" ht="13" x14ac:dyDescent="0.3">
      <c r="A901" s="3"/>
    </row>
    <row r="902" spans="1:1" ht="13" x14ac:dyDescent="0.3">
      <c r="A902" s="3"/>
    </row>
    <row r="903" spans="1:1" ht="13" x14ac:dyDescent="0.3">
      <c r="A903" s="3"/>
    </row>
    <row r="904" spans="1:1" ht="13" x14ac:dyDescent="0.3">
      <c r="A904" s="3"/>
    </row>
    <row r="905" spans="1:1" ht="13" x14ac:dyDescent="0.3">
      <c r="A905" s="3"/>
    </row>
    <row r="906" spans="1:1" ht="13" x14ac:dyDescent="0.3">
      <c r="A906" s="3"/>
    </row>
    <row r="907" spans="1:1" ht="13" x14ac:dyDescent="0.3">
      <c r="A907" s="3"/>
    </row>
    <row r="908" spans="1:1" ht="13" x14ac:dyDescent="0.3">
      <c r="A908" s="3"/>
    </row>
    <row r="909" spans="1:1" ht="13" x14ac:dyDescent="0.3">
      <c r="A909" s="3"/>
    </row>
    <row r="910" spans="1:1" ht="13" x14ac:dyDescent="0.3">
      <c r="A910" s="3"/>
    </row>
    <row r="911" spans="1:1" ht="13" x14ac:dyDescent="0.3">
      <c r="A911" s="3"/>
    </row>
    <row r="912" spans="1:1" ht="13" x14ac:dyDescent="0.3">
      <c r="A912" s="3"/>
    </row>
    <row r="913" spans="1:1" ht="13" x14ac:dyDescent="0.3">
      <c r="A913" s="3"/>
    </row>
    <row r="914" spans="1:1" ht="13" x14ac:dyDescent="0.3">
      <c r="A914" s="3"/>
    </row>
    <row r="915" spans="1:1" ht="13" x14ac:dyDescent="0.3">
      <c r="A915" s="3"/>
    </row>
    <row r="916" spans="1:1" ht="13" x14ac:dyDescent="0.3">
      <c r="A916" s="3"/>
    </row>
    <row r="917" spans="1:1" ht="13" x14ac:dyDescent="0.3">
      <c r="A917" s="3"/>
    </row>
    <row r="918" spans="1:1" ht="13" x14ac:dyDescent="0.3">
      <c r="A918" s="3"/>
    </row>
    <row r="919" spans="1:1" ht="13" x14ac:dyDescent="0.3">
      <c r="A919" s="3"/>
    </row>
    <row r="920" spans="1:1" ht="13" x14ac:dyDescent="0.3">
      <c r="A920" s="3"/>
    </row>
    <row r="921" spans="1:1" ht="13" x14ac:dyDescent="0.3">
      <c r="A921" s="3"/>
    </row>
    <row r="922" spans="1:1" ht="13" x14ac:dyDescent="0.3">
      <c r="A922" s="3"/>
    </row>
    <row r="923" spans="1:1" ht="13" x14ac:dyDescent="0.3">
      <c r="A923" s="3"/>
    </row>
    <row r="924" spans="1:1" ht="13" x14ac:dyDescent="0.3">
      <c r="A924" s="3"/>
    </row>
    <row r="925" spans="1:1" ht="13" x14ac:dyDescent="0.3">
      <c r="A925" s="3"/>
    </row>
    <row r="926" spans="1:1" ht="13" x14ac:dyDescent="0.3">
      <c r="A926" s="3"/>
    </row>
    <row r="927" spans="1:1" ht="13" x14ac:dyDescent="0.3">
      <c r="A927" s="3"/>
    </row>
    <row r="928" spans="1:1" ht="13" x14ac:dyDescent="0.3">
      <c r="A928" s="3"/>
    </row>
    <row r="929" spans="1:1" ht="13" x14ac:dyDescent="0.3">
      <c r="A929" s="3"/>
    </row>
    <row r="930" spans="1:1" ht="13" x14ac:dyDescent="0.3">
      <c r="A930" s="3"/>
    </row>
    <row r="931" spans="1:1" ht="13" x14ac:dyDescent="0.3">
      <c r="A931" s="3"/>
    </row>
    <row r="932" spans="1:1" ht="13" x14ac:dyDescent="0.3">
      <c r="A932" s="3"/>
    </row>
    <row r="933" spans="1:1" ht="13" x14ac:dyDescent="0.3">
      <c r="A933" s="3"/>
    </row>
    <row r="934" spans="1:1" ht="13" x14ac:dyDescent="0.3">
      <c r="A934" s="3"/>
    </row>
    <row r="935" spans="1:1" ht="13" x14ac:dyDescent="0.3">
      <c r="A935" s="3"/>
    </row>
    <row r="936" spans="1:1" ht="13" x14ac:dyDescent="0.3">
      <c r="A936" s="3"/>
    </row>
    <row r="937" spans="1:1" ht="13" x14ac:dyDescent="0.3">
      <c r="A937" s="3"/>
    </row>
    <row r="938" spans="1:1" ht="13" x14ac:dyDescent="0.3">
      <c r="A938" s="3"/>
    </row>
    <row r="939" spans="1:1" ht="13" x14ac:dyDescent="0.3">
      <c r="A939" s="3"/>
    </row>
    <row r="940" spans="1:1" ht="13" x14ac:dyDescent="0.3">
      <c r="A940" s="3"/>
    </row>
    <row r="941" spans="1:1" ht="13" x14ac:dyDescent="0.3">
      <c r="A941" s="3"/>
    </row>
    <row r="942" spans="1:1" ht="13" x14ac:dyDescent="0.3">
      <c r="A942" s="3"/>
    </row>
    <row r="943" spans="1:1" ht="13" x14ac:dyDescent="0.3">
      <c r="A943" s="3"/>
    </row>
    <row r="944" spans="1:1" ht="13" x14ac:dyDescent="0.3">
      <c r="A944" s="3"/>
    </row>
    <row r="945" spans="1:1" ht="13" x14ac:dyDescent="0.3">
      <c r="A945" s="3"/>
    </row>
    <row r="946" spans="1:1" ht="13" x14ac:dyDescent="0.3">
      <c r="A946" s="3"/>
    </row>
    <row r="947" spans="1:1" ht="13" x14ac:dyDescent="0.3">
      <c r="A947" s="3"/>
    </row>
    <row r="948" spans="1:1" ht="13" x14ac:dyDescent="0.3">
      <c r="A948" s="3"/>
    </row>
    <row r="949" spans="1:1" ht="13" x14ac:dyDescent="0.3">
      <c r="A949" s="3"/>
    </row>
    <row r="950" spans="1:1" ht="13" x14ac:dyDescent="0.3">
      <c r="A950" s="3"/>
    </row>
    <row r="951" spans="1:1" ht="13" x14ac:dyDescent="0.3">
      <c r="A951" s="3"/>
    </row>
    <row r="952" spans="1:1" ht="13" x14ac:dyDescent="0.3">
      <c r="A952" s="3"/>
    </row>
    <row r="953" spans="1:1" ht="13" x14ac:dyDescent="0.3">
      <c r="A953" s="3"/>
    </row>
    <row r="954" spans="1:1" ht="13" x14ac:dyDescent="0.3">
      <c r="A954" s="3"/>
    </row>
    <row r="955" spans="1:1" ht="13" x14ac:dyDescent="0.3">
      <c r="A955" s="3"/>
    </row>
    <row r="956" spans="1:1" ht="13" x14ac:dyDescent="0.3">
      <c r="A956" s="3"/>
    </row>
    <row r="957" spans="1:1" ht="13" x14ac:dyDescent="0.3">
      <c r="A957" s="3"/>
    </row>
    <row r="958" spans="1:1" ht="13" x14ac:dyDescent="0.3">
      <c r="A958" s="3"/>
    </row>
    <row r="959" spans="1:1" ht="13" x14ac:dyDescent="0.3">
      <c r="A959" s="3"/>
    </row>
    <row r="960" spans="1:1" ht="13" x14ac:dyDescent="0.3">
      <c r="A960" s="3"/>
    </row>
    <row r="961" spans="1:1" ht="13" x14ac:dyDescent="0.3">
      <c r="A961" s="3"/>
    </row>
    <row r="962" spans="1:1" ht="13" x14ac:dyDescent="0.3">
      <c r="A962" s="3"/>
    </row>
  </sheetData>
  <sheetProtection algorithmName="SHA-512" hashValue="d3uS43m3iPVzOPjwJPL0yaPSNIrPIJZMYJ+qiLlWH2n66GuMm52c4JL/odZxElkVeT7O7AN/n9vSEA184jEzJA==" saltValue="M+S3Kd1x/htkqXb+1SzzFg==" spinCount="100000" sheet="1" objects="1" scenarios="1"/>
  <mergeCells count="34">
    <mergeCell ref="G3:G6"/>
    <mergeCell ref="B8:D8"/>
    <mergeCell ref="B15:B27"/>
    <mergeCell ref="C16:C17"/>
    <mergeCell ref="C20:C21"/>
    <mergeCell ref="C24:C26"/>
    <mergeCell ref="D24:D26"/>
    <mergeCell ref="E24:E26"/>
    <mergeCell ref="D20:D21"/>
    <mergeCell ref="E20:E21"/>
    <mergeCell ref="D16:D17"/>
    <mergeCell ref="E16:E17"/>
    <mergeCell ref="B28:B38"/>
    <mergeCell ref="B39:B51"/>
    <mergeCell ref="B52:B54"/>
    <mergeCell ref="C52:C54"/>
    <mergeCell ref="B1:E1"/>
    <mergeCell ref="D52:D54"/>
    <mergeCell ref="E52:E54"/>
    <mergeCell ref="C42:C44"/>
    <mergeCell ref="D42:D44"/>
    <mergeCell ref="C46:C47"/>
    <mergeCell ref="D46:D47"/>
    <mergeCell ref="C49:C50"/>
    <mergeCell ref="D49:D50"/>
    <mergeCell ref="E42:E44"/>
    <mergeCell ref="E46:E47"/>
    <mergeCell ref="E49:E50"/>
    <mergeCell ref="C39:C41"/>
    <mergeCell ref="D39:D41"/>
    <mergeCell ref="E39:E41"/>
    <mergeCell ref="C30:C33"/>
    <mergeCell ref="D30:D33"/>
    <mergeCell ref="E30:E33"/>
  </mergeCells>
  <pageMargins left="0" right="0" top="0" bottom="0" header="0" footer="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32907-8917-411D-A366-828FBFB395AD}">
  <sheetPr>
    <outlinePr summaryBelow="0" summaryRight="0"/>
  </sheetPr>
  <dimension ref="A1:AA1030"/>
  <sheetViews>
    <sheetView showGridLines="0" zoomScale="60" zoomScaleNormal="60" workbookViewId="0">
      <selection activeCell="I33" sqref="I33:I45"/>
    </sheetView>
  </sheetViews>
  <sheetFormatPr baseColWidth="10" defaultColWidth="12.54296875" defaultRowHeight="15.75" customHeight="1" x14ac:dyDescent="0.25"/>
  <cols>
    <col min="1" max="1" width="7.1796875" customWidth="1"/>
    <col min="2" max="2" width="27.453125" customWidth="1"/>
    <col min="3" max="3" width="27.453125" hidden="1" customWidth="1"/>
    <col min="4" max="4" width="41" style="9" customWidth="1"/>
    <col min="5" max="5" width="48.26953125" customWidth="1"/>
    <col min="6" max="6" width="44.1796875" hidden="1" customWidth="1"/>
    <col min="7" max="7" width="59.08984375" customWidth="1"/>
    <col min="8" max="8" width="54.81640625" customWidth="1"/>
    <col min="9" max="9" width="48.54296875" style="9" customWidth="1"/>
    <col min="10" max="10" width="40.54296875" hidden="1" customWidth="1"/>
    <col min="11" max="11" width="10.7265625" hidden="1" customWidth="1"/>
    <col min="12" max="12" width="48.54296875" customWidth="1"/>
    <col min="13" max="13" width="1.54296875" hidden="1" customWidth="1"/>
    <col min="14" max="14" width="48.54296875" customWidth="1"/>
    <col min="15" max="15" width="40.54296875" hidden="1" customWidth="1"/>
    <col min="16" max="16" width="6.81640625" hidden="1" customWidth="1"/>
    <col min="17" max="17" width="48.54296875" customWidth="1"/>
    <col min="18" max="18" width="1.54296875" hidden="1" customWidth="1"/>
    <col min="19" max="19" width="48.54296875" customWidth="1"/>
    <col min="20" max="20" width="40.54296875" hidden="1" customWidth="1"/>
    <col min="21" max="21" width="6.81640625" hidden="1" customWidth="1"/>
    <col min="22" max="22" width="48.54296875" style="54" customWidth="1"/>
    <col min="23" max="23" width="1.54296875" style="54" hidden="1" customWidth="1"/>
    <col min="24" max="24" width="48.54296875" customWidth="1"/>
    <col min="25" max="25" width="40.54296875" hidden="1" customWidth="1"/>
    <col min="26" max="26" width="6.81640625" hidden="1" customWidth="1"/>
    <col min="27" max="27" width="48.54296875" style="55" customWidth="1"/>
  </cols>
  <sheetData>
    <row r="1" spans="1:27" ht="31.5" customHeight="1" x14ac:dyDescent="0.25">
      <c r="A1" s="1"/>
      <c r="B1" s="171"/>
      <c r="C1" s="171"/>
      <c r="D1" s="172"/>
      <c r="E1" s="172"/>
      <c r="F1" s="172"/>
      <c r="G1" s="172"/>
      <c r="I1" s="16"/>
      <c r="V1" s="53"/>
      <c r="W1" s="53"/>
    </row>
    <row r="2" spans="1:27" ht="18.75" customHeight="1" x14ac:dyDescent="0.25">
      <c r="A2" s="1"/>
      <c r="B2" s="22"/>
      <c r="C2" s="22"/>
      <c r="D2" s="22"/>
      <c r="E2" s="22"/>
      <c r="F2" s="22"/>
      <c r="V2" s="53"/>
      <c r="W2" s="53"/>
    </row>
    <row r="3" spans="1:27" ht="21" customHeight="1" x14ac:dyDescent="0.25">
      <c r="A3" s="2"/>
      <c r="B3" s="22"/>
      <c r="C3" s="22"/>
      <c r="D3" s="22"/>
      <c r="E3" s="22"/>
      <c r="F3" s="22"/>
      <c r="I3" s="186"/>
      <c r="J3" s="186"/>
      <c r="K3" s="9"/>
      <c r="V3" s="53"/>
      <c r="W3" s="53"/>
    </row>
    <row r="4" spans="1:27" ht="17.25" customHeight="1" x14ac:dyDescent="0.25">
      <c r="A4" s="2"/>
      <c r="B4" s="22"/>
      <c r="C4" s="22"/>
      <c r="D4" s="22"/>
      <c r="E4" s="22"/>
      <c r="F4" s="22"/>
      <c r="I4" s="186"/>
      <c r="J4" s="186"/>
      <c r="K4" s="9"/>
      <c r="V4" s="53"/>
      <c r="W4" s="53"/>
    </row>
    <row r="5" spans="1:27" ht="17.25" customHeight="1" x14ac:dyDescent="0.25">
      <c r="A5" s="2"/>
      <c r="B5" s="22"/>
      <c r="C5" s="22"/>
      <c r="D5" s="22"/>
      <c r="E5" s="22"/>
      <c r="F5" s="22"/>
      <c r="I5" s="186"/>
      <c r="J5" s="186"/>
      <c r="K5" s="9"/>
      <c r="V5" s="53"/>
      <c r="W5" s="53"/>
    </row>
    <row r="6" spans="1:27" ht="30.65" customHeight="1" x14ac:dyDescent="0.25">
      <c r="A6" s="2"/>
      <c r="B6" s="22"/>
      <c r="C6" s="22"/>
      <c r="D6" s="22"/>
      <c r="E6" s="22"/>
      <c r="F6" s="22"/>
      <c r="I6" s="186"/>
      <c r="J6" s="186"/>
      <c r="K6" s="9"/>
      <c r="V6" s="53"/>
      <c r="W6" s="53"/>
    </row>
    <row r="7" spans="1:27" ht="30.65" customHeight="1" x14ac:dyDescent="0.25">
      <c r="A7" s="2"/>
      <c r="B7" s="22"/>
      <c r="C7" s="22"/>
      <c r="D7" s="22"/>
      <c r="E7" s="22"/>
      <c r="F7" s="22"/>
      <c r="J7" s="9"/>
      <c r="K7" s="9"/>
      <c r="V7" s="53"/>
      <c r="W7" s="53"/>
    </row>
    <row r="8" spans="1:27" ht="39.65" customHeight="1" x14ac:dyDescent="0.25">
      <c r="A8" s="2"/>
      <c r="B8" s="227" t="str">
        <f>CONCATENATE("MONITOREO DE MEDIDAS:"," ",'Información de la Organización'!F13)</f>
        <v xml:space="preserve">MONITOREO DE MEDIDAS: </v>
      </c>
      <c r="C8" s="227"/>
      <c r="D8" s="227"/>
      <c r="E8" s="227"/>
      <c r="F8" s="227"/>
      <c r="G8" s="26"/>
      <c r="V8" s="53"/>
      <c r="W8" s="53"/>
    </row>
    <row r="9" spans="1:27" ht="19" customHeight="1" x14ac:dyDescent="0.25">
      <c r="A9" s="2"/>
      <c r="B9" s="26"/>
      <c r="C9" s="26"/>
      <c r="D9" s="26"/>
      <c r="E9" s="26"/>
      <c r="F9" s="26"/>
      <c r="G9" s="26"/>
      <c r="V9" s="53"/>
      <c r="W9" s="53"/>
    </row>
    <row r="10" spans="1:27" ht="17.25" customHeight="1" x14ac:dyDescent="0.25">
      <c r="A10" s="2"/>
      <c r="B10" s="26"/>
      <c r="C10" s="26"/>
      <c r="D10" s="26"/>
      <c r="E10" s="26"/>
      <c r="F10" s="26"/>
      <c r="G10" s="26"/>
      <c r="V10" s="53"/>
      <c r="W10" s="53"/>
    </row>
    <row r="11" spans="1:27" ht="17.25" customHeight="1" x14ac:dyDescent="0.25">
      <c r="A11" s="12"/>
      <c r="B11" s="11"/>
      <c r="C11" s="11"/>
      <c r="D11" s="11"/>
      <c r="E11" s="11"/>
      <c r="F11" s="11"/>
      <c r="G11" s="11"/>
      <c r="H11" s="11"/>
      <c r="I11" s="11"/>
      <c r="J11" s="11"/>
      <c r="K11" s="11"/>
      <c r="L11" s="11"/>
      <c r="N11" s="11"/>
      <c r="O11" s="11"/>
      <c r="P11" s="11"/>
      <c r="Q11" s="11"/>
      <c r="R11" s="12"/>
      <c r="S11" s="11"/>
      <c r="T11" s="11"/>
      <c r="U11" s="11"/>
      <c r="V11" s="118"/>
      <c r="W11" s="119"/>
      <c r="X11" s="11"/>
      <c r="Y11" s="11"/>
      <c r="Z11" s="11"/>
      <c r="AA11" s="11"/>
    </row>
    <row r="12" spans="1:27" ht="17.25" customHeight="1" x14ac:dyDescent="0.25">
      <c r="A12" s="12"/>
      <c r="B12" s="12"/>
      <c r="C12" s="12"/>
      <c r="D12" s="12"/>
      <c r="E12" s="12"/>
      <c r="F12" s="12"/>
      <c r="G12" s="12"/>
      <c r="H12" s="12"/>
      <c r="I12" s="12"/>
      <c r="J12" s="12"/>
      <c r="K12" s="12"/>
      <c r="Q12" s="12"/>
      <c r="V12" s="53"/>
      <c r="W12" s="53"/>
    </row>
    <row r="13" spans="1:27" ht="17.25" customHeight="1" thickBot="1" x14ac:dyDescent="0.4">
      <c r="A13" s="12"/>
      <c r="G13" s="5"/>
      <c r="H13" s="5"/>
      <c r="I13" s="10"/>
      <c r="V13" s="53"/>
      <c r="W13" s="53"/>
    </row>
    <row r="14" spans="1:27" ht="61" customHeight="1" x14ac:dyDescent="0.3">
      <c r="A14" s="3"/>
      <c r="B14" s="33" t="s">
        <v>14</v>
      </c>
      <c r="C14" s="34" t="s">
        <v>14</v>
      </c>
      <c r="D14" s="34" t="s">
        <v>15</v>
      </c>
      <c r="E14" s="34" t="s">
        <v>16</v>
      </c>
      <c r="F14" s="34" t="s">
        <v>16</v>
      </c>
      <c r="G14" s="34" t="s">
        <v>130</v>
      </c>
      <c r="H14" s="34" t="s">
        <v>17</v>
      </c>
      <c r="I14" s="34" t="s">
        <v>146</v>
      </c>
      <c r="J14" s="34" t="s">
        <v>142</v>
      </c>
      <c r="K14" s="34" t="s">
        <v>79</v>
      </c>
      <c r="L14" s="35" t="s">
        <v>80</v>
      </c>
      <c r="M14" s="64"/>
      <c r="N14" s="33" t="s">
        <v>147</v>
      </c>
      <c r="O14" s="34" t="s">
        <v>143</v>
      </c>
      <c r="P14" s="34" t="s">
        <v>79</v>
      </c>
      <c r="Q14" s="35" t="s">
        <v>80</v>
      </c>
      <c r="R14" s="64"/>
      <c r="S14" s="33" t="s">
        <v>148</v>
      </c>
      <c r="T14" s="34" t="s">
        <v>144</v>
      </c>
      <c r="U14" s="34" t="s">
        <v>79</v>
      </c>
      <c r="V14" s="35" t="s">
        <v>80</v>
      </c>
      <c r="W14" s="64"/>
      <c r="X14" s="33" t="s">
        <v>149</v>
      </c>
      <c r="Y14" s="34" t="s">
        <v>145</v>
      </c>
      <c r="Z14" s="34" t="s">
        <v>79</v>
      </c>
      <c r="AA14" s="35" t="s">
        <v>80</v>
      </c>
    </row>
    <row r="15" spans="1:27" ht="118.5" customHeight="1" x14ac:dyDescent="0.25">
      <c r="A15" s="4"/>
      <c r="B15" s="321" t="s">
        <v>19</v>
      </c>
      <c r="C15" s="131" t="s">
        <v>19</v>
      </c>
      <c r="D15" s="59" t="s">
        <v>34</v>
      </c>
      <c r="E15" s="155" t="s">
        <v>126</v>
      </c>
      <c r="F15" s="155" t="s">
        <v>126</v>
      </c>
      <c r="G15" s="155" t="s">
        <v>127</v>
      </c>
      <c r="H15" s="137" t="s">
        <v>35</v>
      </c>
      <c r="I15" s="140"/>
      <c r="J15" s="56">
        <f>IF(I15=1,0,I15*3)</f>
        <v>0</v>
      </c>
      <c r="K15" s="57">
        <f>IF(I15&gt;0,9,0)</f>
        <v>0</v>
      </c>
      <c r="L15" s="96" t="s">
        <v>88</v>
      </c>
      <c r="M15" s="54"/>
      <c r="N15" s="36"/>
      <c r="O15" s="56">
        <f>IF(N15=1,0,N15*3)</f>
        <v>0</v>
      </c>
      <c r="P15" s="57">
        <f>IF(N15&gt;0,9,0)</f>
        <v>0</v>
      </c>
      <c r="Q15" s="96" t="s">
        <v>88</v>
      </c>
      <c r="R15" s="54"/>
      <c r="S15" s="36"/>
      <c r="T15" s="56">
        <f>IF(S15=1,0,S15*3)</f>
        <v>0</v>
      </c>
      <c r="U15" s="57">
        <f>IF(S15&gt;0,9,0)</f>
        <v>0</v>
      </c>
      <c r="V15" s="96" t="s">
        <v>88</v>
      </c>
      <c r="X15" s="36"/>
      <c r="Y15" s="56">
        <f>IF(X15=1,0,X15*3)</f>
        <v>0</v>
      </c>
      <c r="Z15" s="57">
        <f>IF(X15&gt;0,9,0)</f>
        <v>0</v>
      </c>
      <c r="AA15" s="96" t="s">
        <v>88</v>
      </c>
    </row>
    <row r="16" spans="1:27" ht="85" customHeight="1" x14ac:dyDescent="0.25">
      <c r="A16" s="4"/>
      <c r="B16" s="321"/>
      <c r="C16" s="131" t="s">
        <v>19</v>
      </c>
      <c r="D16" s="231" t="s">
        <v>23</v>
      </c>
      <c r="E16" s="234" t="s">
        <v>128</v>
      </c>
      <c r="F16" s="155" t="s">
        <v>128</v>
      </c>
      <c r="G16" s="234" t="s">
        <v>129</v>
      </c>
      <c r="H16" s="60" t="s">
        <v>32</v>
      </c>
      <c r="I16" s="140"/>
      <c r="J16" s="56">
        <f t="shared" ref="J16:J21" si="0">IF(I16=1,0,I16*3)</f>
        <v>0</v>
      </c>
      <c r="K16" s="57">
        <f t="shared" ref="K16:K21" si="1">IF(I16&gt;0,9,0)</f>
        <v>0</v>
      </c>
      <c r="L16" s="237" t="s">
        <v>87</v>
      </c>
      <c r="M16" s="54"/>
      <c r="N16" s="36"/>
      <c r="O16" s="56">
        <f t="shared" ref="O16:O21" si="2">IF(N16=1,0,N16*3)</f>
        <v>0</v>
      </c>
      <c r="P16" s="57">
        <f t="shared" ref="P16:P21" si="3">IF(N16&gt;0,9,0)</f>
        <v>0</v>
      </c>
      <c r="Q16" s="237" t="s">
        <v>87</v>
      </c>
      <c r="R16" s="54"/>
      <c r="S16" s="36"/>
      <c r="T16" s="56">
        <f t="shared" ref="T16:T21" si="4">IF(S16=1,0,S16*3)</f>
        <v>0</v>
      </c>
      <c r="U16" s="57">
        <f t="shared" ref="U16:U21" si="5">IF(S16&gt;0,9,0)</f>
        <v>0</v>
      </c>
      <c r="V16" s="237" t="s">
        <v>87</v>
      </c>
      <c r="X16" s="36"/>
      <c r="Y16" s="56">
        <f t="shared" ref="Y16:Y21" si="6">IF(X16=1,0,X16*3)</f>
        <v>0</v>
      </c>
      <c r="Z16" s="57">
        <f t="shared" ref="Z16:Z21" si="7">IF(X16&gt;0,9,0)</f>
        <v>0</v>
      </c>
      <c r="AA16" s="237" t="s">
        <v>87</v>
      </c>
    </row>
    <row r="17" spans="1:27" ht="85" customHeight="1" x14ac:dyDescent="0.25">
      <c r="A17" s="4"/>
      <c r="B17" s="321"/>
      <c r="C17" s="131" t="s">
        <v>19</v>
      </c>
      <c r="D17" s="232"/>
      <c r="E17" s="236"/>
      <c r="F17" s="155" t="s">
        <v>128</v>
      </c>
      <c r="G17" s="236"/>
      <c r="H17" s="60" t="s">
        <v>33</v>
      </c>
      <c r="I17" s="140"/>
      <c r="J17" s="56">
        <f t="shared" si="0"/>
        <v>0</v>
      </c>
      <c r="K17" s="57">
        <f t="shared" si="1"/>
        <v>0</v>
      </c>
      <c r="L17" s="238"/>
      <c r="M17" s="54"/>
      <c r="N17" s="36"/>
      <c r="O17" s="56">
        <f t="shared" si="2"/>
        <v>0</v>
      </c>
      <c r="P17" s="57">
        <f t="shared" si="3"/>
        <v>0</v>
      </c>
      <c r="Q17" s="238"/>
      <c r="R17" s="54"/>
      <c r="S17" s="36"/>
      <c r="T17" s="56">
        <f t="shared" si="4"/>
        <v>0</v>
      </c>
      <c r="U17" s="57">
        <f t="shared" si="5"/>
        <v>0</v>
      </c>
      <c r="V17" s="238"/>
      <c r="X17" s="36"/>
      <c r="Y17" s="56">
        <f t="shared" si="6"/>
        <v>0</v>
      </c>
      <c r="Z17" s="57">
        <f t="shared" si="7"/>
        <v>0</v>
      </c>
      <c r="AA17" s="238"/>
    </row>
    <row r="18" spans="1:27" ht="127" customHeight="1" x14ac:dyDescent="0.25">
      <c r="A18" s="4"/>
      <c r="B18" s="321"/>
      <c r="C18" s="131" t="s">
        <v>19</v>
      </c>
      <c r="D18" s="59" t="s">
        <v>23</v>
      </c>
      <c r="E18" s="155" t="s">
        <v>31</v>
      </c>
      <c r="F18" s="155" t="s">
        <v>31</v>
      </c>
      <c r="G18" s="155" t="s">
        <v>131</v>
      </c>
      <c r="H18" s="60" t="s">
        <v>86</v>
      </c>
      <c r="I18" s="140"/>
      <c r="J18" s="56">
        <f t="shared" si="0"/>
        <v>0</v>
      </c>
      <c r="K18" s="57">
        <f t="shared" si="1"/>
        <v>0</v>
      </c>
      <c r="L18" s="96"/>
      <c r="M18" s="54"/>
      <c r="N18" s="36"/>
      <c r="O18" s="56">
        <f t="shared" si="2"/>
        <v>0</v>
      </c>
      <c r="P18" s="57">
        <f t="shared" si="3"/>
        <v>0</v>
      </c>
      <c r="Q18" s="96"/>
      <c r="R18" s="54"/>
      <c r="S18" s="36"/>
      <c r="T18" s="56">
        <f t="shared" si="4"/>
        <v>0</v>
      </c>
      <c r="U18" s="57">
        <f t="shared" si="5"/>
        <v>0</v>
      </c>
      <c r="V18" s="96"/>
      <c r="X18" s="36"/>
      <c r="Y18" s="56">
        <f t="shared" si="6"/>
        <v>0</v>
      </c>
      <c r="Z18" s="57">
        <f t="shared" si="7"/>
        <v>0</v>
      </c>
      <c r="AA18" s="96"/>
    </row>
    <row r="19" spans="1:27" ht="125.5" customHeight="1" x14ac:dyDescent="0.25">
      <c r="A19" s="4"/>
      <c r="B19" s="321"/>
      <c r="C19" s="131" t="s">
        <v>19</v>
      </c>
      <c r="D19" s="59" t="s">
        <v>23</v>
      </c>
      <c r="E19" s="155" t="s">
        <v>29</v>
      </c>
      <c r="F19" s="155" t="s">
        <v>29</v>
      </c>
      <c r="G19" s="155" t="s">
        <v>132</v>
      </c>
      <c r="H19" s="60" t="s">
        <v>30</v>
      </c>
      <c r="I19" s="140"/>
      <c r="J19" s="56">
        <f t="shared" si="0"/>
        <v>0</v>
      </c>
      <c r="K19" s="57">
        <f t="shared" si="1"/>
        <v>0</v>
      </c>
      <c r="L19" s="96" t="s">
        <v>85</v>
      </c>
      <c r="M19" s="54"/>
      <c r="N19" s="36"/>
      <c r="O19" s="56">
        <f t="shared" si="2"/>
        <v>0</v>
      </c>
      <c r="P19" s="57">
        <f t="shared" si="3"/>
        <v>0</v>
      </c>
      <c r="Q19" s="96" t="s">
        <v>85</v>
      </c>
      <c r="R19" s="54"/>
      <c r="S19" s="36"/>
      <c r="T19" s="56">
        <f t="shared" si="4"/>
        <v>0</v>
      </c>
      <c r="U19" s="57">
        <f t="shared" si="5"/>
        <v>0</v>
      </c>
      <c r="V19" s="96" t="s">
        <v>85</v>
      </c>
      <c r="X19" s="36"/>
      <c r="Y19" s="56">
        <f t="shared" si="6"/>
        <v>0</v>
      </c>
      <c r="Z19" s="57">
        <f t="shared" si="7"/>
        <v>0</v>
      </c>
      <c r="AA19" s="96" t="s">
        <v>85</v>
      </c>
    </row>
    <row r="20" spans="1:27" ht="80" customHeight="1" x14ac:dyDescent="0.25">
      <c r="A20" s="4"/>
      <c r="B20" s="321"/>
      <c r="C20" s="131" t="s">
        <v>19</v>
      </c>
      <c r="D20" s="231" t="s">
        <v>23</v>
      </c>
      <c r="E20" s="234" t="s">
        <v>133</v>
      </c>
      <c r="F20" s="155" t="s">
        <v>133</v>
      </c>
      <c r="G20" s="234" t="s">
        <v>134</v>
      </c>
      <c r="H20" s="60" t="s">
        <v>27</v>
      </c>
      <c r="I20" s="140"/>
      <c r="J20" s="56">
        <f t="shared" si="0"/>
        <v>0</v>
      </c>
      <c r="K20" s="57">
        <f t="shared" si="1"/>
        <v>0</v>
      </c>
      <c r="L20" s="237" t="s">
        <v>84</v>
      </c>
      <c r="M20" s="54"/>
      <c r="N20" s="36"/>
      <c r="O20" s="56">
        <f t="shared" si="2"/>
        <v>0</v>
      </c>
      <c r="P20" s="57">
        <f t="shared" si="3"/>
        <v>0</v>
      </c>
      <c r="Q20" s="237" t="s">
        <v>84</v>
      </c>
      <c r="R20" s="54"/>
      <c r="S20" s="36"/>
      <c r="T20" s="56">
        <f t="shared" si="4"/>
        <v>0</v>
      </c>
      <c r="U20" s="57">
        <f t="shared" si="5"/>
        <v>0</v>
      </c>
      <c r="V20" s="237" t="s">
        <v>84</v>
      </c>
      <c r="X20" s="36"/>
      <c r="Y20" s="56">
        <f t="shared" si="6"/>
        <v>0</v>
      </c>
      <c r="Z20" s="57">
        <f t="shared" si="7"/>
        <v>0</v>
      </c>
      <c r="AA20" s="237" t="s">
        <v>84</v>
      </c>
    </row>
    <row r="21" spans="1:27" ht="80" customHeight="1" x14ac:dyDescent="0.25">
      <c r="A21" s="4"/>
      <c r="B21" s="321"/>
      <c r="C21" s="131" t="s">
        <v>19</v>
      </c>
      <c r="D21" s="232"/>
      <c r="E21" s="236"/>
      <c r="F21" s="155" t="s">
        <v>133</v>
      </c>
      <c r="G21" s="236"/>
      <c r="H21" s="60" t="s">
        <v>28</v>
      </c>
      <c r="I21" s="140"/>
      <c r="J21" s="56">
        <f t="shared" si="0"/>
        <v>0</v>
      </c>
      <c r="K21" s="57">
        <f t="shared" si="1"/>
        <v>0</v>
      </c>
      <c r="L21" s="238"/>
      <c r="M21" s="54"/>
      <c r="N21" s="36"/>
      <c r="O21" s="56">
        <f t="shared" si="2"/>
        <v>0</v>
      </c>
      <c r="P21" s="57">
        <f t="shared" si="3"/>
        <v>0</v>
      </c>
      <c r="Q21" s="238"/>
      <c r="R21" s="54"/>
      <c r="S21" s="36"/>
      <c r="T21" s="56">
        <f t="shared" si="4"/>
        <v>0</v>
      </c>
      <c r="U21" s="57">
        <f t="shared" si="5"/>
        <v>0</v>
      </c>
      <c r="V21" s="238"/>
      <c r="X21" s="36"/>
      <c r="Y21" s="56">
        <f t="shared" si="6"/>
        <v>0</v>
      </c>
      <c r="Z21" s="57">
        <f t="shared" si="7"/>
        <v>0</v>
      </c>
      <c r="AA21" s="238"/>
    </row>
    <row r="22" spans="1:27" ht="112.5" customHeight="1" x14ac:dyDescent="0.25">
      <c r="A22" s="4"/>
      <c r="B22" s="321"/>
      <c r="C22" s="131" t="s">
        <v>19</v>
      </c>
      <c r="D22" s="59" t="s">
        <v>23</v>
      </c>
      <c r="E22" s="155" t="s">
        <v>136</v>
      </c>
      <c r="F22" s="155" t="s">
        <v>136</v>
      </c>
      <c r="G22" s="155" t="s">
        <v>137</v>
      </c>
      <c r="H22" s="60" t="s">
        <v>24</v>
      </c>
      <c r="I22" s="140"/>
      <c r="J22" s="56">
        <f>IF(I22=1,0,I22*2)</f>
        <v>0</v>
      </c>
      <c r="K22" s="57">
        <f>IF(I22&gt;0,6,0)</f>
        <v>0</v>
      </c>
      <c r="L22" s="158"/>
      <c r="M22" s="54"/>
      <c r="N22" s="36"/>
      <c r="O22" s="56">
        <f>IF(N22=1,0,N22*2)</f>
        <v>0</v>
      </c>
      <c r="P22" s="57">
        <f>IF(N22&gt;0,6,0)</f>
        <v>0</v>
      </c>
      <c r="Q22" s="158"/>
      <c r="R22" s="54"/>
      <c r="S22" s="36"/>
      <c r="T22" s="56">
        <f>IF(S22=1,0,S22*2)</f>
        <v>0</v>
      </c>
      <c r="U22" s="57">
        <f>IF(S22&gt;0,6,0)</f>
        <v>0</v>
      </c>
      <c r="V22" s="158"/>
      <c r="X22" s="36"/>
      <c r="Y22" s="56">
        <f>IF(X22=1,0,X22*2)</f>
        <v>0</v>
      </c>
      <c r="Z22" s="57">
        <f>IF(X22&gt;0,6,0)</f>
        <v>0</v>
      </c>
      <c r="AA22" s="158"/>
    </row>
    <row r="23" spans="1:27" ht="142" customHeight="1" x14ac:dyDescent="0.25">
      <c r="A23" s="4"/>
      <c r="B23" s="321"/>
      <c r="C23" s="131" t="s">
        <v>19</v>
      </c>
      <c r="D23" s="59" t="s">
        <v>20</v>
      </c>
      <c r="E23" s="155" t="s">
        <v>138</v>
      </c>
      <c r="F23" s="155" t="s">
        <v>138</v>
      </c>
      <c r="G23" s="155" t="s">
        <v>139</v>
      </c>
      <c r="H23" s="60" t="s">
        <v>22</v>
      </c>
      <c r="I23" s="140"/>
      <c r="J23" s="56">
        <f>IF(I23=1,0,I23*2)</f>
        <v>0</v>
      </c>
      <c r="K23" s="57">
        <f>IF(I23&gt;0,6,0)</f>
        <v>0</v>
      </c>
      <c r="L23" s="157"/>
      <c r="M23" s="54"/>
      <c r="N23" s="36"/>
      <c r="O23" s="56">
        <f>IF(N23=1,0,N23*2)</f>
        <v>0</v>
      </c>
      <c r="P23" s="57">
        <f>IF(N23&gt;0,6,0)</f>
        <v>0</v>
      </c>
      <c r="Q23" s="157"/>
      <c r="R23" s="54"/>
      <c r="S23" s="36"/>
      <c r="T23" s="56">
        <f>IF(S23=1,0,S23*2)</f>
        <v>0</v>
      </c>
      <c r="U23" s="57">
        <f>IF(S23&gt;0,6,0)</f>
        <v>0</v>
      </c>
      <c r="V23" s="157"/>
      <c r="X23" s="36"/>
      <c r="Y23" s="56">
        <f>IF(X23=1,0,X23*2)</f>
        <v>0</v>
      </c>
      <c r="Z23" s="57">
        <f>IF(X23&gt;0,6,0)</f>
        <v>0</v>
      </c>
      <c r="AA23" s="157"/>
    </row>
    <row r="24" spans="1:27" ht="98.5" customHeight="1" x14ac:dyDescent="0.25">
      <c r="A24" s="4"/>
      <c r="B24" s="321"/>
      <c r="C24" s="131" t="s">
        <v>19</v>
      </c>
      <c r="D24" s="231" t="s">
        <v>23</v>
      </c>
      <c r="E24" s="234" t="s">
        <v>116</v>
      </c>
      <c r="F24" s="155" t="s">
        <v>116</v>
      </c>
      <c r="G24" s="234" t="s">
        <v>135</v>
      </c>
      <c r="H24" s="60" t="s">
        <v>25</v>
      </c>
      <c r="I24" s="140"/>
      <c r="J24" s="56">
        <f>IF(I24=1,0,I24*2)</f>
        <v>0</v>
      </c>
      <c r="K24" s="57">
        <f>IF(I24&gt;0,6,0)</f>
        <v>0</v>
      </c>
      <c r="L24" s="157" t="s">
        <v>82</v>
      </c>
      <c r="M24" s="54"/>
      <c r="N24" s="36"/>
      <c r="O24" s="56">
        <f t="shared" ref="O24" si="8">IF(N24=1,0,N24*2)</f>
        <v>0</v>
      </c>
      <c r="P24" s="57">
        <f>IF(N24&gt;0,6,0)</f>
        <v>0</v>
      </c>
      <c r="Q24" s="157" t="s">
        <v>82</v>
      </c>
      <c r="R24" s="54"/>
      <c r="S24" s="36"/>
      <c r="T24" s="56">
        <f>IF(S24=1,0,S24*2)</f>
        <v>0</v>
      </c>
      <c r="U24" s="57">
        <f>IF(S24&gt;0,6,0)</f>
        <v>0</v>
      </c>
      <c r="V24" s="157" t="s">
        <v>82</v>
      </c>
      <c r="X24" s="36"/>
      <c r="Y24" s="56">
        <f>IF(X24=1,0,X24*2)</f>
        <v>0</v>
      </c>
      <c r="Z24" s="57">
        <f>IF(X24&gt;0,6,0)</f>
        <v>0</v>
      </c>
      <c r="AA24" s="157" t="s">
        <v>82</v>
      </c>
    </row>
    <row r="25" spans="1:27" ht="70" customHeight="1" x14ac:dyDescent="0.25">
      <c r="A25" s="4"/>
      <c r="B25" s="321"/>
      <c r="C25" s="131" t="s">
        <v>19</v>
      </c>
      <c r="D25" s="233"/>
      <c r="E25" s="235"/>
      <c r="F25" s="155" t="s">
        <v>116</v>
      </c>
      <c r="G25" s="235"/>
      <c r="H25" s="60" t="s">
        <v>83</v>
      </c>
      <c r="I25" s="140"/>
      <c r="J25" s="56">
        <f>IF(I25=1,0,I25*1)</f>
        <v>0</v>
      </c>
      <c r="K25" s="57">
        <f>IF(I25&gt;0,3,0)</f>
        <v>0</v>
      </c>
      <c r="L25" s="157"/>
      <c r="M25" s="54"/>
      <c r="N25" s="36"/>
      <c r="O25" s="56">
        <f>IF(N25=1,0,N25*1)</f>
        <v>0</v>
      </c>
      <c r="P25" s="57">
        <f>IF(N25&gt;0,3,0)</f>
        <v>0</v>
      </c>
      <c r="Q25" s="157"/>
      <c r="R25" s="54"/>
      <c r="S25" s="36"/>
      <c r="T25" s="56">
        <f t="shared" ref="T25:T26" si="9">IF(S25=1,0,S25*1)</f>
        <v>0</v>
      </c>
      <c r="U25" s="57">
        <f t="shared" ref="U25:U26" si="10">IF(S25&gt;0,3,0)</f>
        <v>0</v>
      </c>
      <c r="V25" s="157"/>
      <c r="X25" s="36"/>
      <c r="Y25" s="56">
        <f t="shared" ref="Y25:Y26" si="11">IF(X25=1,0,X25*1)</f>
        <v>0</v>
      </c>
      <c r="Z25" s="57">
        <f t="shared" ref="Z25:Z26" si="12">IF(X25&gt;0,3,0)</f>
        <v>0</v>
      </c>
      <c r="AA25" s="157"/>
    </row>
    <row r="26" spans="1:27" ht="70" customHeight="1" x14ac:dyDescent="0.25">
      <c r="A26" s="4"/>
      <c r="B26" s="321"/>
      <c r="C26" s="131" t="s">
        <v>19</v>
      </c>
      <c r="D26" s="232"/>
      <c r="E26" s="236"/>
      <c r="F26" s="155" t="s">
        <v>116</v>
      </c>
      <c r="G26" s="236"/>
      <c r="H26" s="60" t="s">
        <v>26</v>
      </c>
      <c r="I26" s="140"/>
      <c r="J26" s="56">
        <f>IF(I26=1,0,I26*1)</f>
        <v>0</v>
      </c>
      <c r="K26" s="57">
        <f>IF(I26&gt;0,3,0)</f>
        <v>0</v>
      </c>
      <c r="L26" s="157"/>
      <c r="M26" s="54"/>
      <c r="N26" s="36"/>
      <c r="O26" s="56">
        <f>IF(N26=1,0,N26*1)</f>
        <v>0</v>
      </c>
      <c r="P26" s="57">
        <f>IF(N26&gt;0,3,0)</f>
        <v>0</v>
      </c>
      <c r="Q26" s="157"/>
      <c r="R26" s="54"/>
      <c r="S26" s="36"/>
      <c r="T26" s="56">
        <f t="shared" si="9"/>
        <v>0</v>
      </c>
      <c r="U26" s="57">
        <f t="shared" si="10"/>
        <v>0</v>
      </c>
      <c r="V26" s="157"/>
      <c r="X26" s="36"/>
      <c r="Y26" s="56">
        <f t="shared" si="11"/>
        <v>0</v>
      </c>
      <c r="Z26" s="57">
        <f t="shared" si="12"/>
        <v>0</v>
      </c>
      <c r="AA26" s="157"/>
    </row>
    <row r="27" spans="1:27" ht="67" customHeight="1" x14ac:dyDescent="0.25">
      <c r="A27" s="4"/>
      <c r="B27" s="321"/>
      <c r="C27" s="131" t="s">
        <v>19</v>
      </c>
      <c r="D27" s="59" t="s">
        <v>20</v>
      </c>
      <c r="E27" s="155" t="s">
        <v>140</v>
      </c>
      <c r="F27" s="155" t="s">
        <v>140</v>
      </c>
      <c r="G27" s="155" t="s">
        <v>141</v>
      </c>
      <c r="H27" s="60" t="s">
        <v>21</v>
      </c>
      <c r="I27" s="140"/>
      <c r="J27" s="56">
        <f>IF(I27=1,0,I27*1)</f>
        <v>0</v>
      </c>
      <c r="K27" s="57">
        <f>IF(I27&gt;0,3,0)</f>
        <v>0</v>
      </c>
      <c r="L27" s="96" t="s">
        <v>81</v>
      </c>
      <c r="M27" s="54"/>
      <c r="N27" s="36"/>
      <c r="O27" s="56">
        <f>IF(N27=1,0,N27*1)</f>
        <v>0</v>
      </c>
      <c r="P27" s="57">
        <f>IF(N27&gt;0,3,0)</f>
        <v>0</v>
      </c>
      <c r="Q27" s="96" t="s">
        <v>81</v>
      </c>
      <c r="R27" s="54"/>
      <c r="S27" s="36"/>
      <c r="T27" s="56">
        <f>IF(S27=1,0,S27*1)</f>
        <v>0</v>
      </c>
      <c r="U27" s="57">
        <f>IF(S27&gt;0,3,0)</f>
        <v>0</v>
      </c>
      <c r="V27" s="96" t="s">
        <v>81</v>
      </c>
      <c r="X27" s="36"/>
      <c r="Y27" s="56">
        <f>IF(X27=1,0,X27*1)</f>
        <v>0</v>
      </c>
      <c r="Z27" s="57">
        <f>IF(X27&gt;0,3,0)</f>
        <v>0</v>
      </c>
      <c r="AA27" s="96" t="s">
        <v>81</v>
      </c>
    </row>
    <row r="28" spans="1:27" ht="102.5" customHeight="1" x14ac:dyDescent="0.3">
      <c r="A28" s="6"/>
      <c r="B28" s="322" t="s">
        <v>36</v>
      </c>
      <c r="C28" s="141" t="s">
        <v>36</v>
      </c>
      <c r="D28" s="166" t="s">
        <v>20</v>
      </c>
      <c r="E28" s="159" t="s">
        <v>166</v>
      </c>
      <c r="F28" s="23" t="s">
        <v>166</v>
      </c>
      <c r="G28" s="159" t="s">
        <v>167</v>
      </c>
      <c r="H28" s="63" t="s">
        <v>46</v>
      </c>
      <c r="I28" s="140"/>
      <c r="J28" s="56">
        <f>IF(I28=1,0,I28*3)</f>
        <v>0</v>
      </c>
      <c r="K28" s="57">
        <f>IF(I28&gt;0,9,0)</f>
        <v>0</v>
      </c>
      <c r="L28" s="123"/>
      <c r="M28" s="67"/>
      <c r="N28" s="36"/>
      <c r="O28" s="56">
        <f>IF(N28=1,0,N28*3)</f>
        <v>0</v>
      </c>
      <c r="P28" s="57">
        <f>IF(N28&gt;0,9,0)</f>
        <v>0</v>
      </c>
      <c r="Q28" s="123"/>
      <c r="R28" s="69"/>
      <c r="S28" s="36"/>
      <c r="T28" s="56">
        <f>IF(S28=1,0,S28*3)</f>
        <v>0</v>
      </c>
      <c r="U28" s="57">
        <f>IF(S28&gt;0,9,0)</f>
        <v>0</v>
      </c>
      <c r="V28" s="123"/>
      <c r="X28" s="36"/>
      <c r="Y28" s="56">
        <f>IF(X28=1,0,X28*3)</f>
        <v>0</v>
      </c>
      <c r="Z28" s="57">
        <f>IF(X28&gt;0,9,0)</f>
        <v>0</v>
      </c>
      <c r="AA28" s="123"/>
    </row>
    <row r="29" spans="1:27" ht="101.5" customHeight="1" x14ac:dyDescent="0.3">
      <c r="A29" s="6"/>
      <c r="B29" s="322"/>
      <c r="C29" s="141" t="s">
        <v>36</v>
      </c>
      <c r="D29" s="166" t="s">
        <v>20</v>
      </c>
      <c r="E29" s="159" t="s">
        <v>168</v>
      </c>
      <c r="F29" s="23" t="s">
        <v>168</v>
      </c>
      <c r="G29" s="159" t="s">
        <v>169</v>
      </c>
      <c r="H29" s="63" t="s">
        <v>45</v>
      </c>
      <c r="I29" s="140"/>
      <c r="J29" s="56">
        <f t="shared" ref="J29:J34" si="13">IF(I29=1,0,I29*3)</f>
        <v>0</v>
      </c>
      <c r="K29" s="57">
        <f t="shared" ref="K29:K34" si="14">IF(I29&gt;0,9,0)</f>
        <v>0</v>
      </c>
      <c r="L29" s="123"/>
      <c r="M29" s="67"/>
      <c r="N29" s="36"/>
      <c r="O29" s="56">
        <f t="shared" ref="O29:O33" si="15">IF(N29=1,0,N29*3)</f>
        <v>0</v>
      </c>
      <c r="P29" s="57">
        <f t="shared" ref="P29:P34" si="16">IF(N29&gt;0,9,0)</f>
        <v>0</v>
      </c>
      <c r="Q29" s="123"/>
      <c r="R29" s="69"/>
      <c r="S29" s="36"/>
      <c r="T29" s="56">
        <f>IF(S29=1,0,S29*3)</f>
        <v>0</v>
      </c>
      <c r="U29" s="57">
        <f>IF(S29&gt;0,9,0)</f>
        <v>0</v>
      </c>
      <c r="V29" s="123"/>
      <c r="X29" s="36"/>
      <c r="Y29" s="56">
        <f t="shared" ref="Y29:Y34" si="17">IF(X29=1,0,X29*3)</f>
        <v>0</v>
      </c>
      <c r="Z29" s="57">
        <f t="shared" ref="Z29:Z34" si="18">IF(X29&gt;0,9,0)</f>
        <v>0</v>
      </c>
      <c r="AA29" s="123"/>
    </row>
    <row r="30" spans="1:27" ht="40" customHeight="1" x14ac:dyDescent="0.3">
      <c r="A30" s="6"/>
      <c r="B30" s="322"/>
      <c r="C30" s="141" t="s">
        <v>36</v>
      </c>
      <c r="D30" s="206" t="s">
        <v>20</v>
      </c>
      <c r="E30" s="209" t="s">
        <v>40</v>
      </c>
      <c r="F30" s="23" t="s">
        <v>40</v>
      </c>
      <c r="G30" s="209" t="s">
        <v>170</v>
      </c>
      <c r="H30" s="63" t="s">
        <v>41</v>
      </c>
      <c r="I30" s="140"/>
      <c r="J30" s="56">
        <f t="shared" si="13"/>
        <v>0</v>
      </c>
      <c r="K30" s="57">
        <f t="shared" si="14"/>
        <v>0</v>
      </c>
      <c r="L30" s="239" t="s">
        <v>91</v>
      </c>
      <c r="M30" s="67"/>
      <c r="N30" s="36"/>
      <c r="O30" s="56">
        <f t="shared" si="15"/>
        <v>0</v>
      </c>
      <c r="P30" s="57">
        <f t="shared" si="16"/>
        <v>0</v>
      </c>
      <c r="Q30" s="239" t="s">
        <v>91</v>
      </c>
      <c r="R30" s="69"/>
      <c r="S30" s="36"/>
      <c r="T30" s="56">
        <f t="shared" ref="T30:T34" si="19">IF(S30=1,0,S30*3)</f>
        <v>0</v>
      </c>
      <c r="U30" s="57">
        <f t="shared" ref="U30:U34" si="20">IF(S30&gt;0,9,0)</f>
        <v>0</v>
      </c>
      <c r="V30" s="239" t="s">
        <v>91</v>
      </c>
      <c r="X30" s="36"/>
      <c r="Y30" s="56">
        <f t="shared" si="17"/>
        <v>0</v>
      </c>
      <c r="Z30" s="57">
        <f t="shared" si="18"/>
        <v>0</v>
      </c>
      <c r="AA30" s="239" t="s">
        <v>91</v>
      </c>
    </row>
    <row r="31" spans="1:27" ht="40" customHeight="1" x14ac:dyDescent="0.3">
      <c r="A31" s="6"/>
      <c r="B31" s="322"/>
      <c r="C31" s="141" t="s">
        <v>36</v>
      </c>
      <c r="D31" s="207"/>
      <c r="E31" s="210"/>
      <c r="F31" s="23" t="s">
        <v>40</v>
      </c>
      <c r="G31" s="210"/>
      <c r="H31" s="63" t="s">
        <v>42</v>
      </c>
      <c r="I31" s="140"/>
      <c r="J31" s="56">
        <f t="shared" si="13"/>
        <v>0</v>
      </c>
      <c r="K31" s="57">
        <f t="shared" si="14"/>
        <v>0</v>
      </c>
      <c r="L31" s="240"/>
      <c r="M31" s="67"/>
      <c r="N31" s="36"/>
      <c r="O31" s="56">
        <f t="shared" si="15"/>
        <v>0</v>
      </c>
      <c r="P31" s="57">
        <f t="shared" si="16"/>
        <v>0</v>
      </c>
      <c r="Q31" s="240"/>
      <c r="R31" s="69"/>
      <c r="S31" s="36"/>
      <c r="T31" s="56">
        <f t="shared" si="19"/>
        <v>0</v>
      </c>
      <c r="U31" s="57">
        <f t="shared" si="20"/>
        <v>0</v>
      </c>
      <c r="V31" s="240"/>
      <c r="X31" s="36"/>
      <c r="Y31" s="56">
        <f t="shared" si="17"/>
        <v>0</v>
      </c>
      <c r="Z31" s="57">
        <f t="shared" si="18"/>
        <v>0</v>
      </c>
      <c r="AA31" s="240"/>
    </row>
    <row r="32" spans="1:27" ht="40" customHeight="1" x14ac:dyDescent="0.3">
      <c r="A32" s="6"/>
      <c r="B32" s="322"/>
      <c r="C32" s="141" t="s">
        <v>36</v>
      </c>
      <c r="D32" s="207"/>
      <c r="E32" s="210"/>
      <c r="F32" s="23" t="s">
        <v>40</v>
      </c>
      <c r="G32" s="210"/>
      <c r="H32" s="63" t="s">
        <v>43</v>
      </c>
      <c r="I32" s="140"/>
      <c r="J32" s="56">
        <f t="shared" si="13"/>
        <v>0</v>
      </c>
      <c r="K32" s="57">
        <f t="shared" si="14"/>
        <v>0</v>
      </c>
      <c r="L32" s="240"/>
      <c r="M32" s="67"/>
      <c r="N32" s="36"/>
      <c r="O32" s="56">
        <f t="shared" si="15"/>
        <v>0</v>
      </c>
      <c r="P32" s="57">
        <f t="shared" si="16"/>
        <v>0</v>
      </c>
      <c r="Q32" s="240"/>
      <c r="R32" s="69"/>
      <c r="S32" s="36"/>
      <c r="T32" s="56">
        <f t="shared" si="19"/>
        <v>0</v>
      </c>
      <c r="U32" s="57">
        <f t="shared" si="20"/>
        <v>0</v>
      </c>
      <c r="V32" s="240"/>
      <c r="X32" s="36"/>
      <c r="Y32" s="56">
        <f t="shared" si="17"/>
        <v>0</v>
      </c>
      <c r="Z32" s="57">
        <f t="shared" si="18"/>
        <v>0</v>
      </c>
      <c r="AA32" s="240"/>
    </row>
    <row r="33" spans="1:27" ht="40" customHeight="1" x14ac:dyDescent="0.3">
      <c r="A33" s="6"/>
      <c r="B33" s="322"/>
      <c r="C33" s="141" t="s">
        <v>36</v>
      </c>
      <c r="D33" s="208"/>
      <c r="E33" s="211"/>
      <c r="F33" s="23" t="s">
        <v>40</v>
      </c>
      <c r="G33" s="211"/>
      <c r="H33" s="63" t="s">
        <v>44</v>
      </c>
      <c r="I33" s="140"/>
      <c r="J33" s="56">
        <f t="shared" si="13"/>
        <v>0</v>
      </c>
      <c r="K33" s="57">
        <f t="shared" si="14"/>
        <v>0</v>
      </c>
      <c r="L33" s="241"/>
      <c r="M33" s="67"/>
      <c r="N33" s="36"/>
      <c r="O33" s="56">
        <f t="shared" si="15"/>
        <v>0</v>
      </c>
      <c r="P33" s="57">
        <f t="shared" si="16"/>
        <v>0</v>
      </c>
      <c r="Q33" s="241"/>
      <c r="R33" s="69"/>
      <c r="S33" s="36"/>
      <c r="T33" s="56">
        <f t="shared" si="19"/>
        <v>0</v>
      </c>
      <c r="U33" s="57">
        <f t="shared" si="20"/>
        <v>0</v>
      </c>
      <c r="V33" s="241"/>
      <c r="X33" s="36"/>
      <c r="Y33" s="56">
        <f t="shared" si="17"/>
        <v>0</v>
      </c>
      <c r="Z33" s="57">
        <f t="shared" si="18"/>
        <v>0</v>
      </c>
      <c r="AA33" s="241"/>
    </row>
    <row r="34" spans="1:27" ht="115" customHeight="1" x14ac:dyDescent="0.3">
      <c r="A34" s="6"/>
      <c r="B34" s="322"/>
      <c r="C34" s="141" t="s">
        <v>36</v>
      </c>
      <c r="D34" s="166" t="s">
        <v>23</v>
      </c>
      <c r="E34" s="159" t="s">
        <v>171</v>
      </c>
      <c r="F34" s="23" t="s">
        <v>171</v>
      </c>
      <c r="G34" s="159" t="s">
        <v>172</v>
      </c>
      <c r="H34" s="23" t="s">
        <v>173</v>
      </c>
      <c r="I34" s="140"/>
      <c r="J34" s="56">
        <f t="shared" si="13"/>
        <v>0</v>
      </c>
      <c r="K34" s="57">
        <f t="shared" si="14"/>
        <v>0</v>
      </c>
      <c r="L34" s="164" t="s">
        <v>90</v>
      </c>
      <c r="M34" s="67"/>
      <c r="N34" s="36"/>
      <c r="O34" s="56">
        <f>IF(N34=1,0,N34*3)</f>
        <v>0</v>
      </c>
      <c r="P34" s="57">
        <f t="shared" si="16"/>
        <v>0</v>
      </c>
      <c r="Q34" s="164" t="s">
        <v>90</v>
      </c>
      <c r="R34" s="69"/>
      <c r="S34" s="36"/>
      <c r="T34" s="56">
        <f t="shared" si="19"/>
        <v>0</v>
      </c>
      <c r="U34" s="57">
        <f t="shared" si="20"/>
        <v>0</v>
      </c>
      <c r="V34" s="164" t="s">
        <v>90</v>
      </c>
      <c r="X34" s="36"/>
      <c r="Y34" s="56">
        <f t="shared" si="17"/>
        <v>0</v>
      </c>
      <c r="Z34" s="57">
        <f t="shared" si="18"/>
        <v>0</v>
      </c>
      <c r="AA34" s="164" t="s">
        <v>90</v>
      </c>
    </row>
    <row r="35" spans="1:27" ht="153.5" customHeight="1" x14ac:dyDescent="0.3">
      <c r="A35" s="6"/>
      <c r="B35" s="322"/>
      <c r="C35" s="141" t="s">
        <v>36</v>
      </c>
      <c r="D35" s="166" t="s">
        <v>34</v>
      </c>
      <c r="E35" s="159" t="s">
        <v>37</v>
      </c>
      <c r="F35" s="23" t="s">
        <v>37</v>
      </c>
      <c r="G35" s="159" t="s">
        <v>174</v>
      </c>
      <c r="H35" s="63" t="s">
        <v>38</v>
      </c>
      <c r="I35" s="140"/>
      <c r="J35" s="56">
        <f>IF(I35=1,0,I35*2)</f>
        <v>0</v>
      </c>
      <c r="K35" s="57">
        <f>IF(I35&gt;0,6,0)</f>
        <v>0</v>
      </c>
      <c r="L35" s="165" t="s">
        <v>89</v>
      </c>
      <c r="M35" s="67"/>
      <c r="N35" s="36"/>
      <c r="O35" s="56">
        <f>IF(N35=1,0,N35*2)</f>
        <v>0</v>
      </c>
      <c r="P35" s="57">
        <f>IF(N35&gt;0,6,0)</f>
        <v>0</v>
      </c>
      <c r="Q35" s="165" t="s">
        <v>89</v>
      </c>
      <c r="R35" s="69"/>
      <c r="S35" s="36"/>
      <c r="T35" s="56">
        <f>IF(S35=1,0,S35*2)</f>
        <v>0</v>
      </c>
      <c r="U35" s="57">
        <f>IF(S35&gt;0,6,0)</f>
        <v>0</v>
      </c>
      <c r="V35" s="165" t="s">
        <v>89</v>
      </c>
      <c r="X35" s="36"/>
      <c r="Y35" s="56">
        <f>IF(X35=1,0,X35*2)</f>
        <v>0</v>
      </c>
      <c r="Z35" s="57">
        <f>IF(X35&gt;0,6,0)</f>
        <v>0</v>
      </c>
      <c r="AA35" s="164" t="s">
        <v>89</v>
      </c>
    </row>
    <row r="36" spans="1:27" ht="84" customHeight="1" x14ac:dyDescent="0.3">
      <c r="A36" s="6"/>
      <c r="B36" s="322"/>
      <c r="C36" s="141" t="s">
        <v>36</v>
      </c>
      <c r="D36" s="166" t="s">
        <v>34</v>
      </c>
      <c r="E36" s="159" t="s">
        <v>175</v>
      </c>
      <c r="F36" s="23" t="s">
        <v>175</v>
      </c>
      <c r="G36" s="159" t="s">
        <v>176</v>
      </c>
      <c r="H36" s="63" t="s">
        <v>115</v>
      </c>
      <c r="I36" s="140"/>
      <c r="J36" s="56">
        <f>IF(I36=1,0,I36*2)</f>
        <v>0</v>
      </c>
      <c r="K36" s="57">
        <f>IF(I36&gt;0,6,0)</f>
        <v>0</v>
      </c>
      <c r="L36" s="164"/>
      <c r="M36" s="67"/>
      <c r="N36" s="36"/>
      <c r="O36" s="56">
        <f>IF(N36=1,0,N36*2)</f>
        <v>0</v>
      </c>
      <c r="P36" s="57">
        <f>IF(N36&gt;0,6,0)</f>
        <v>0</v>
      </c>
      <c r="Q36" s="164"/>
      <c r="R36" s="69"/>
      <c r="S36" s="36"/>
      <c r="T36" s="56">
        <f>IF(S36=1,0,S36*2)</f>
        <v>0</v>
      </c>
      <c r="U36" s="57">
        <f>IF(S36&gt;0,6,0)</f>
        <v>0</v>
      </c>
      <c r="V36" s="164"/>
      <c r="X36" s="36"/>
      <c r="Y36" s="56">
        <f>IF(X36=1,0,X36*2)</f>
        <v>0</v>
      </c>
      <c r="Z36" s="57">
        <f>IF(X36&gt;0,6,0)</f>
        <v>0</v>
      </c>
      <c r="AA36" s="164"/>
    </row>
    <row r="37" spans="1:27" ht="112.5" customHeight="1" x14ac:dyDescent="0.3">
      <c r="A37" s="6"/>
      <c r="B37" s="322"/>
      <c r="C37" s="141" t="s">
        <v>36</v>
      </c>
      <c r="D37" s="166" t="s">
        <v>34</v>
      </c>
      <c r="E37" s="159" t="s">
        <v>177</v>
      </c>
      <c r="F37" s="23" t="s">
        <v>177</v>
      </c>
      <c r="G37" s="159" t="s">
        <v>178</v>
      </c>
      <c r="H37" s="130" t="s">
        <v>39</v>
      </c>
      <c r="I37" s="140"/>
      <c r="J37" s="56">
        <f>IF(I37=1,0,I37*1)</f>
        <v>0</v>
      </c>
      <c r="K37" s="57">
        <f>IF(I37&gt;0,3,0)</f>
        <v>0</v>
      </c>
      <c r="L37" s="132"/>
      <c r="M37" s="67"/>
      <c r="N37" s="36"/>
      <c r="O37" s="56">
        <f>IF(N37=1,0,N37*1)</f>
        <v>0</v>
      </c>
      <c r="P37" s="57">
        <f>IF(N37&gt;0,3,0)</f>
        <v>0</v>
      </c>
      <c r="Q37" s="123"/>
      <c r="R37" s="69"/>
      <c r="S37" s="36"/>
      <c r="T37" s="56">
        <f>IF(S37=1,0,S37*1)</f>
        <v>0</v>
      </c>
      <c r="U37" s="57">
        <f>IF(S37&gt;0,3,0)</f>
        <v>0</v>
      </c>
      <c r="V37" s="123"/>
      <c r="X37" s="36"/>
      <c r="Y37" s="56">
        <f>IF(X37=1,0,X37*1)</f>
        <v>0</v>
      </c>
      <c r="Z37" s="57">
        <f>IF(X37&gt;0,3,0)</f>
        <v>0</v>
      </c>
      <c r="AA37" s="123"/>
    </row>
    <row r="38" spans="1:27" ht="100" customHeight="1" x14ac:dyDescent="0.3">
      <c r="A38" s="6"/>
      <c r="B38" s="322"/>
      <c r="C38" s="141" t="s">
        <v>36</v>
      </c>
      <c r="D38" s="166" t="s">
        <v>23</v>
      </c>
      <c r="E38" s="159" t="s">
        <v>179</v>
      </c>
      <c r="F38" s="23" t="s">
        <v>179</v>
      </c>
      <c r="G38" s="159" t="s">
        <v>180</v>
      </c>
      <c r="H38" s="63" t="s">
        <v>181</v>
      </c>
      <c r="I38" s="140"/>
      <c r="J38" s="56">
        <f>IF(I38=1,0,I38*1)</f>
        <v>0</v>
      </c>
      <c r="K38" s="57">
        <f>IF(I38&gt;0,3,0)</f>
        <v>0</v>
      </c>
      <c r="L38" s="123"/>
      <c r="M38" s="67"/>
      <c r="N38" s="36"/>
      <c r="O38" s="56">
        <f>IF(N38=1,0,N38*1)</f>
        <v>0</v>
      </c>
      <c r="P38" s="57">
        <f>IF(N38&gt;0,3,0)</f>
        <v>0</v>
      </c>
      <c r="Q38" s="123"/>
      <c r="R38" s="69"/>
      <c r="S38" s="36"/>
      <c r="T38" s="56">
        <f>IF(S38=1,0,S38*1)</f>
        <v>0</v>
      </c>
      <c r="U38" s="57">
        <f>IF(S38&gt;0,3,0)</f>
        <v>0</v>
      </c>
      <c r="V38" s="123"/>
      <c r="X38" s="36"/>
      <c r="Y38" s="56">
        <f>IF(X38=1,0,X38*1)</f>
        <v>0</v>
      </c>
      <c r="Z38" s="57">
        <f>IF(X38&gt;0,3,0)</f>
        <v>0</v>
      </c>
      <c r="AA38" s="123"/>
    </row>
    <row r="39" spans="1:27" ht="60" customHeight="1" x14ac:dyDescent="0.3">
      <c r="A39" s="6"/>
      <c r="B39" s="323" t="s">
        <v>47</v>
      </c>
      <c r="C39" s="133" t="s">
        <v>47</v>
      </c>
      <c r="D39" s="200" t="s">
        <v>20</v>
      </c>
      <c r="E39" s="318" t="s">
        <v>58</v>
      </c>
      <c r="F39" s="62" t="s">
        <v>58</v>
      </c>
      <c r="G39" s="318" t="s">
        <v>150</v>
      </c>
      <c r="H39" s="62" t="s">
        <v>59</v>
      </c>
      <c r="I39" s="140"/>
      <c r="J39" s="56">
        <f t="shared" ref="J39:J47" si="21">IF(I39=1,0,I39*3)</f>
        <v>0</v>
      </c>
      <c r="K39" s="57">
        <f t="shared" ref="K39:K47" si="22">IF(I39&gt;0,9,0)</f>
        <v>0</v>
      </c>
      <c r="L39" s="96"/>
      <c r="M39" s="67"/>
      <c r="N39" s="36"/>
      <c r="O39" s="56">
        <f t="shared" ref="O39:O47" si="23">IF(N39=1,0,N39*3)</f>
        <v>0</v>
      </c>
      <c r="P39" s="57">
        <f t="shared" ref="P39:P47" si="24">IF(N39&gt;0,9,0)</f>
        <v>0</v>
      </c>
      <c r="Q39" s="96"/>
      <c r="R39" s="69"/>
      <c r="S39" s="36"/>
      <c r="T39" s="56">
        <f t="shared" ref="T39:T47" si="25">IF(S39=1,0,S39*3)</f>
        <v>0</v>
      </c>
      <c r="U39" s="57">
        <f>IF(S39&gt;0,3,0)</f>
        <v>0</v>
      </c>
      <c r="V39" s="96"/>
      <c r="X39" s="36"/>
      <c r="Y39" s="56">
        <f t="shared" ref="Y39:Y47" si="26">IF(X39=1,0,X39*3)</f>
        <v>0</v>
      </c>
      <c r="Z39" s="57">
        <f t="shared" ref="Z39:Z47" si="27">IF(X39&gt;0,9,0)</f>
        <v>0</v>
      </c>
      <c r="AA39" s="96"/>
    </row>
    <row r="40" spans="1:27" ht="60" customHeight="1" x14ac:dyDescent="0.3">
      <c r="A40" s="6"/>
      <c r="B40" s="323"/>
      <c r="C40" s="133" t="s">
        <v>47</v>
      </c>
      <c r="D40" s="201"/>
      <c r="E40" s="319"/>
      <c r="F40" s="62" t="s">
        <v>58</v>
      </c>
      <c r="G40" s="319"/>
      <c r="H40" s="62" t="s">
        <v>60</v>
      </c>
      <c r="I40" s="140"/>
      <c r="J40" s="56">
        <f t="shared" si="21"/>
        <v>0</v>
      </c>
      <c r="K40" s="57">
        <f t="shared" si="22"/>
        <v>0</v>
      </c>
      <c r="L40" s="165"/>
      <c r="M40" s="67"/>
      <c r="N40" s="36"/>
      <c r="O40" s="56">
        <f t="shared" si="23"/>
        <v>0</v>
      </c>
      <c r="P40" s="57">
        <f t="shared" si="24"/>
        <v>0</v>
      </c>
      <c r="Q40" s="165"/>
      <c r="R40" s="69"/>
      <c r="S40" s="36"/>
      <c r="T40" s="56">
        <f t="shared" si="25"/>
        <v>0</v>
      </c>
      <c r="U40" s="57">
        <f t="shared" ref="U40:U47" si="28">IF(S40&gt;0,9,0)</f>
        <v>0</v>
      </c>
      <c r="V40" s="165"/>
      <c r="X40" s="36"/>
      <c r="Y40" s="56">
        <f t="shared" si="26"/>
        <v>0</v>
      </c>
      <c r="Z40" s="57">
        <f t="shared" si="27"/>
        <v>0</v>
      </c>
      <c r="AA40" s="165"/>
    </row>
    <row r="41" spans="1:27" ht="60" customHeight="1" x14ac:dyDescent="0.3">
      <c r="A41" s="6"/>
      <c r="B41" s="323"/>
      <c r="C41" s="133" t="s">
        <v>47</v>
      </c>
      <c r="D41" s="202"/>
      <c r="E41" s="320"/>
      <c r="F41" s="62" t="s">
        <v>58</v>
      </c>
      <c r="G41" s="320"/>
      <c r="H41" s="62" t="s">
        <v>61</v>
      </c>
      <c r="I41" s="140"/>
      <c r="J41" s="56">
        <f t="shared" si="21"/>
        <v>0</v>
      </c>
      <c r="K41" s="57">
        <f t="shared" si="22"/>
        <v>0</v>
      </c>
      <c r="L41" s="164"/>
      <c r="M41" s="67"/>
      <c r="N41" s="36"/>
      <c r="O41" s="56">
        <f t="shared" si="23"/>
        <v>0</v>
      </c>
      <c r="P41" s="57">
        <f t="shared" si="24"/>
        <v>0</v>
      </c>
      <c r="Q41" s="164"/>
      <c r="R41" s="69"/>
      <c r="S41" s="36"/>
      <c r="T41" s="56">
        <f t="shared" si="25"/>
        <v>0</v>
      </c>
      <c r="U41" s="57">
        <f t="shared" si="28"/>
        <v>0</v>
      </c>
      <c r="V41" s="164"/>
      <c r="X41" s="36"/>
      <c r="Y41" s="56">
        <f t="shared" si="26"/>
        <v>0</v>
      </c>
      <c r="Z41" s="57">
        <f t="shared" si="27"/>
        <v>0</v>
      </c>
      <c r="AA41" s="164"/>
    </row>
    <row r="42" spans="1:27" ht="60" customHeight="1" x14ac:dyDescent="0.3">
      <c r="A42" s="6"/>
      <c r="B42" s="323"/>
      <c r="C42" s="133" t="s">
        <v>47</v>
      </c>
      <c r="D42" s="200" t="s">
        <v>23</v>
      </c>
      <c r="E42" s="318" t="s">
        <v>62</v>
      </c>
      <c r="F42" s="62" t="s">
        <v>62</v>
      </c>
      <c r="G42" s="318" t="s">
        <v>151</v>
      </c>
      <c r="H42" s="62" t="s">
        <v>63</v>
      </c>
      <c r="I42" s="140"/>
      <c r="J42" s="56">
        <f t="shared" si="21"/>
        <v>0</v>
      </c>
      <c r="K42" s="57">
        <f t="shared" si="22"/>
        <v>0</v>
      </c>
      <c r="L42" s="122"/>
      <c r="M42" s="67"/>
      <c r="N42" s="36"/>
      <c r="O42" s="56">
        <f t="shared" si="23"/>
        <v>0</v>
      </c>
      <c r="P42" s="57">
        <f t="shared" si="24"/>
        <v>0</v>
      </c>
      <c r="Q42" s="122"/>
      <c r="R42" s="69"/>
      <c r="S42" s="36"/>
      <c r="T42" s="56">
        <f t="shared" si="25"/>
        <v>0</v>
      </c>
      <c r="U42" s="57">
        <f t="shared" si="28"/>
        <v>0</v>
      </c>
      <c r="V42" s="122"/>
      <c r="X42" s="36"/>
      <c r="Y42" s="56">
        <f t="shared" si="26"/>
        <v>0</v>
      </c>
      <c r="Z42" s="57">
        <f t="shared" si="27"/>
        <v>0</v>
      </c>
      <c r="AA42" s="122"/>
    </row>
    <row r="43" spans="1:27" ht="60" customHeight="1" x14ac:dyDescent="0.3">
      <c r="A43" s="6"/>
      <c r="B43" s="323"/>
      <c r="C43" s="133" t="s">
        <v>47</v>
      </c>
      <c r="D43" s="201"/>
      <c r="E43" s="319"/>
      <c r="F43" s="62" t="s">
        <v>62</v>
      </c>
      <c r="G43" s="319"/>
      <c r="H43" s="62" t="s">
        <v>64</v>
      </c>
      <c r="I43" s="140"/>
      <c r="J43" s="56">
        <f t="shared" si="21"/>
        <v>0</v>
      </c>
      <c r="K43" s="57">
        <f t="shared" si="22"/>
        <v>0</v>
      </c>
      <c r="L43" s="162"/>
      <c r="M43" s="67"/>
      <c r="N43" s="36"/>
      <c r="O43" s="56">
        <f t="shared" si="23"/>
        <v>0</v>
      </c>
      <c r="P43" s="57">
        <f t="shared" si="24"/>
        <v>0</v>
      </c>
      <c r="Q43" s="162"/>
      <c r="R43" s="69"/>
      <c r="S43" s="36"/>
      <c r="T43" s="56">
        <f t="shared" si="25"/>
        <v>0</v>
      </c>
      <c r="U43" s="57">
        <f t="shared" si="28"/>
        <v>0</v>
      </c>
      <c r="V43" s="162"/>
      <c r="X43" s="36"/>
      <c r="Y43" s="56">
        <f t="shared" si="26"/>
        <v>0</v>
      </c>
      <c r="Z43" s="57">
        <f t="shared" si="27"/>
        <v>0</v>
      </c>
      <c r="AA43" s="162"/>
    </row>
    <row r="44" spans="1:27" ht="60" customHeight="1" x14ac:dyDescent="0.3">
      <c r="A44" s="6"/>
      <c r="B44" s="323"/>
      <c r="C44" s="133" t="s">
        <v>47</v>
      </c>
      <c r="D44" s="202"/>
      <c r="E44" s="320"/>
      <c r="F44" s="62" t="s">
        <v>62</v>
      </c>
      <c r="G44" s="320"/>
      <c r="H44" s="62" t="s">
        <v>65</v>
      </c>
      <c r="I44" s="140"/>
      <c r="J44" s="56">
        <f t="shared" si="21"/>
        <v>0</v>
      </c>
      <c r="K44" s="57">
        <f t="shared" si="22"/>
        <v>0</v>
      </c>
      <c r="L44" s="163"/>
      <c r="M44" s="67"/>
      <c r="N44" s="36"/>
      <c r="O44" s="56">
        <f t="shared" si="23"/>
        <v>0</v>
      </c>
      <c r="P44" s="57">
        <f t="shared" si="24"/>
        <v>0</v>
      </c>
      <c r="Q44" s="163"/>
      <c r="R44" s="69"/>
      <c r="S44" s="36"/>
      <c r="T44" s="56">
        <f t="shared" si="25"/>
        <v>0</v>
      </c>
      <c r="U44" s="57">
        <f t="shared" si="28"/>
        <v>0</v>
      </c>
      <c r="V44" s="163"/>
      <c r="X44" s="36"/>
      <c r="Y44" s="56">
        <f t="shared" si="26"/>
        <v>0</v>
      </c>
      <c r="Z44" s="57">
        <f t="shared" si="27"/>
        <v>0</v>
      </c>
      <c r="AA44" s="163"/>
    </row>
    <row r="45" spans="1:27" ht="110.5" customHeight="1" x14ac:dyDescent="0.3">
      <c r="A45" s="6"/>
      <c r="B45" s="323"/>
      <c r="C45" s="133" t="s">
        <v>47</v>
      </c>
      <c r="D45" s="61" t="s">
        <v>23</v>
      </c>
      <c r="E45" s="62" t="s">
        <v>56</v>
      </c>
      <c r="F45" s="62" t="s">
        <v>56</v>
      </c>
      <c r="G45" s="62" t="s">
        <v>152</v>
      </c>
      <c r="H45" s="62" t="s">
        <v>57</v>
      </c>
      <c r="I45" s="140"/>
      <c r="J45" s="56">
        <f t="shared" si="21"/>
        <v>0</v>
      </c>
      <c r="K45" s="57">
        <f t="shared" si="22"/>
        <v>0</v>
      </c>
      <c r="L45" s="165" t="s">
        <v>159</v>
      </c>
      <c r="M45" s="67"/>
      <c r="N45" s="36"/>
      <c r="O45" s="56">
        <f t="shared" si="23"/>
        <v>0</v>
      </c>
      <c r="P45" s="57">
        <f t="shared" si="24"/>
        <v>0</v>
      </c>
      <c r="Q45" s="165" t="s">
        <v>159</v>
      </c>
      <c r="R45" s="69"/>
      <c r="S45" s="36"/>
      <c r="T45" s="56">
        <f t="shared" si="25"/>
        <v>0</v>
      </c>
      <c r="U45" s="57">
        <f t="shared" si="28"/>
        <v>0</v>
      </c>
      <c r="V45" s="165" t="s">
        <v>159</v>
      </c>
      <c r="X45" s="36"/>
      <c r="Y45" s="56">
        <f t="shared" si="26"/>
        <v>0</v>
      </c>
      <c r="Z45" s="57">
        <f t="shared" si="27"/>
        <v>0</v>
      </c>
      <c r="AA45" s="165" t="s">
        <v>159</v>
      </c>
    </row>
    <row r="46" spans="1:27" ht="55" customHeight="1" x14ac:dyDescent="0.3">
      <c r="A46" s="6"/>
      <c r="B46" s="323"/>
      <c r="C46" s="133" t="s">
        <v>47</v>
      </c>
      <c r="D46" s="200" t="s">
        <v>23</v>
      </c>
      <c r="E46" s="318" t="s">
        <v>53</v>
      </c>
      <c r="F46" s="62" t="s">
        <v>53</v>
      </c>
      <c r="G46" s="318" t="s">
        <v>153</v>
      </c>
      <c r="H46" s="62" t="s">
        <v>54</v>
      </c>
      <c r="I46" s="140"/>
      <c r="J46" s="56">
        <f t="shared" si="21"/>
        <v>0</v>
      </c>
      <c r="K46" s="57">
        <f t="shared" si="22"/>
        <v>0</v>
      </c>
      <c r="L46" s="122"/>
      <c r="M46" s="67"/>
      <c r="N46" s="36"/>
      <c r="O46" s="56">
        <f t="shared" si="23"/>
        <v>0</v>
      </c>
      <c r="P46" s="57">
        <f t="shared" si="24"/>
        <v>0</v>
      </c>
      <c r="Q46" s="122"/>
      <c r="R46" s="69"/>
      <c r="S46" s="36"/>
      <c r="T46" s="56">
        <f t="shared" si="25"/>
        <v>0</v>
      </c>
      <c r="U46" s="57">
        <f t="shared" si="28"/>
        <v>0</v>
      </c>
      <c r="V46" s="122"/>
      <c r="X46" s="36"/>
      <c r="Y46" s="56">
        <f t="shared" si="26"/>
        <v>0</v>
      </c>
      <c r="Z46" s="57">
        <f t="shared" si="27"/>
        <v>0</v>
      </c>
      <c r="AA46" s="122"/>
    </row>
    <row r="47" spans="1:27" ht="55" customHeight="1" x14ac:dyDescent="0.3">
      <c r="A47" s="6"/>
      <c r="B47" s="323"/>
      <c r="C47" s="133" t="s">
        <v>47</v>
      </c>
      <c r="D47" s="202"/>
      <c r="E47" s="320"/>
      <c r="F47" s="62" t="s">
        <v>53</v>
      </c>
      <c r="G47" s="320"/>
      <c r="H47" s="62" t="s">
        <v>55</v>
      </c>
      <c r="I47" s="140"/>
      <c r="J47" s="56">
        <f t="shared" si="21"/>
        <v>0</v>
      </c>
      <c r="K47" s="57">
        <f t="shared" si="22"/>
        <v>0</v>
      </c>
      <c r="L47" s="122"/>
      <c r="M47" s="67"/>
      <c r="N47" s="36"/>
      <c r="O47" s="56">
        <f t="shared" si="23"/>
        <v>0</v>
      </c>
      <c r="P47" s="57">
        <f t="shared" si="24"/>
        <v>0</v>
      </c>
      <c r="Q47" s="122"/>
      <c r="R47" s="69"/>
      <c r="S47" s="36"/>
      <c r="T47" s="56">
        <f t="shared" si="25"/>
        <v>0</v>
      </c>
      <c r="U47" s="57">
        <f t="shared" si="28"/>
        <v>0</v>
      </c>
      <c r="V47" s="122"/>
      <c r="X47" s="36"/>
      <c r="Y47" s="56">
        <f t="shared" si="26"/>
        <v>0</v>
      </c>
      <c r="Z47" s="57">
        <f t="shared" si="27"/>
        <v>0</v>
      </c>
      <c r="AA47" s="122"/>
    </row>
    <row r="48" spans="1:27" ht="115" customHeight="1" x14ac:dyDescent="0.3">
      <c r="A48" s="6"/>
      <c r="B48" s="323"/>
      <c r="C48" s="133" t="s">
        <v>47</v>
      </c>
      <c r="D48" s="61" t="s">
        <v>23</v>
      </c>
      <c r="E48" s="62" t="s">
        <v>51</v>
      </c>
      <c r="F48" s="62" t="s">
        <v>51</v>
      </c>
      <c r="G48" s="62" t="s">
        <v>154</v>
      </c>
      <c r="H48" s="62" t="s">
        <v>52</v>
      </c>
      <c r="I48" s="140"/>
      <c r="J48" s="56">
        <f>IF(I48=1,0,I48*2)</f>
        <v>0</v>
      </c>
      <c r="K48" s="57">
        <f>IF(I48&gt;0,6,0)</f>
        <v>0</v>
      </c>
      <c r="L48" s="122"/>
      <c r="M48" s="67"/>
      <c r="N48" s="36"/>
      <c r="O48" s="56">
        <f>IF(N48=1,0,N48*2)</f>
        <v>0</v>
      </c>
      <c r="P48" s="57">
        <f>IF(N48&gt;0,6,0)</f>
        <v>0</v>
      </c>
      <c r="Q48" s="122"/>
      <c r="R48" s="69"/>
      <c r="S48" s="36"/>
      <c r="T48" s="56">
        <f>IF(S48=1,0,S48*2)</f>
        <v>0</v>
      </c>
      <c r="U48" s="57">
        <f>IF(S48&gt;0,6,0)</f>
        <v>0</v>
      </c>
      <c r="V48" s="122"/>
      <c r="X48" s="36"/>
      <c r="Y48" s="56">
        <f>IF(X48=1,0,X48*2)</f>
        <v>0</v>
      </c>
      <c r="Z48" s="57">
        <f>IF(X48&gt;0,6,0)</f>
        <v>0</v>
      </c>
      <c r="AA48" s="122"/>
    </row>
    <row r="49" spans="1:27" ht="60" customHeight="1" x14ac:dyDescent="0.3">
      <c r="A49" s="6"/>
      <c r="B49" s="323"/>
      <c r="C49" s="133" t="s">
        <v>47</v>
      </c>
      <c r="D49" s="200" t="s">
        <v>23</v>
      </c>
      <c r="E49" s="318" t="s">
        <v>155</v>
      </c>
      <c r="F49" s="62" t="s">
        <v>155</v>
      </c>
      <c r="G49" s="318" t="s">
        <v>156</v>
      </c>
      <c r="H49" s="62" t="s">
        <v>49</v>
      </c>
      <c r="I49" s="140"/>
      <c r="J49" s="56">
        <f>IF(I49=1,0,I49*1)</f>
        <v>0</v>
      </c>
      <c r="K49" s="57">
        <f>IF(I49&gt;0,3,0)</f>
        <v>0</v>
      </c>
      <c r="L49" s="239" t="s">
        <v>93</v>
      </c>
      <c r="M49" s="67"/>
      <c r="N49" s="36"/>
      <c r="O49" s="56">
        <f>IF(N49=1,0,N49*1)</f>
        <v>0</v>
      </c>
      <c r="P49" s="57">
        <f>IF(N49&gt;0,3,0)</f>
        <v>0</v>
      </c>
      <c r="Q49" s="239" t="s">
        <v>93</v>
      </c>
      <c r="R49" s="69"/>
      <c r="S49" s="36"/>
      <c r="T49" s="56">
        <f>IF(S49=1,0,S49*1)</f>
        <v>0</v>
      </c>
      <c r="U49" s="57">
        <f>IF(S49&gt;0,3,0)</f>
        <v>0</v>
      </c>
      <c r="V49" s="239" t="s">
        <v>93</v>
      </c>
      <c r="X49" s="36"/>
      <c r="Y49" s="56">
        <f>IF(X49=1,0,X49*1)</f>
        <v>0</v>
      </c>
      <c r="Z49" s="57">
        <f>IF(X49&gt;0,3,0)</f>
        <v>0</v>
      </c>
      <c r="AA49" s="239" t="s">
        <v>93</v>
      </c>
    </row>
    <row r="50" spans="1:27" ht="60" customHeight="1" x14ac:dyDescent="0.3">
      <c r="A50" s="6"/>
      <c r="B50" s="323"/>
      <c r="C50" s="133" t="s">
        <v>47</v>
      </c>
      <c r="D50" s="202"/>
      <c r="E50" s="320"/>
      <c r="F50" s="62" t="s">
        <v>155</v>
      </c>
      <c r="G50" s="320"/>
      <c r="H50" s="62" t="s">
        <v>50</v>
      </c>
      <c r="I50" s="140"/>
      <c r="J50" s="56">
        <f>IF(I50=1,0,I50*1)</f>
        <v>0</v>
      </c>
      <c r="K50" s="57">
        <f>IF(I50&gt;0,3,0)</f>
        <v>0</v>
      </c>
      <c r="L50" s="241"/>
      <c r="M50" s="67"/>
      <c r="N50" s="36"/>
      <c r="O50" s="56">
        <f>IF(N50=1,0,N50*1)</f>
        <v>0</v>
      </c>
      <c r="P50" s="57">
        <f>IF(N50&gt;0,3,0)</f>
        <v>0</v>
      </c>
      <c r="Q50" s="241"/>
      <c r="R50" s="69"/>
      <c r="S50" s="36"/>
      <c r="T50" s="56">
        <f>IF(S50=1,0,S50*1)</f>
        <v>0</v>
      </c>
      <c r="U50" s="57">
        <f>IF(S50&gt;0,3,0)</f>
        <v>0</v>
      </c>
      <c r="V50" s="241"/>
      <c r="X50" s="36"/>
      <c r="Y50" s="56">
        <f>IF(X50=1,0,X50*1)</f>
        <v>0</v>
      </c>
      <c r="Z50" s="57">
        <f>IF(X50&gt;0,3,0)</f>
        <v>0</v>
      </c>
      <c r="AA50" s="241"/>
    </row>
    <row r="51" spans="1:27" ht="96.5" customHeight="1" x14ac:dyDescent="0.3">
      <c r="A51" s="6"/>
      <c r="B51" s="323"/>
      <c r="C51" s="133" t="s">
        <v>47</v>
      </c>
      <c r="D51" s="61" t="s">
        <v>34</v>
      </c>
      <c r="E51" s="62" t="s">
        <v>158</v>
      </c>
      <c r="F51" s="62" t="s">
        <v>158</v>
      </c>
      <c r="G51" s="62" t="s">
        <v>157</v>
      </c>
      <c r="H51" s="138" t="s">
        <v>48</v>
      </c>
      <c r="I51" s="140"/>
      <c r="J51" s="56">
        <f>IF(I51=1,0,I51*1)</f>
        <v>0</v>
      </c>
      <c r="K51" s="57">
        <f>IF(I51&gt;0,3,0)</f>
        <v>0</v>
      </c>
      <c r="L51" s="164" t="s">
        <v>92</v>
      </c>
      <c r="M51" s="67"/>
      <c r="N51" s="36"/>
      <c r="O51" s="56">
        <f>IF(N51=1,0,N51*1)</f>
        <v>0</v>
      </c>
      <c r="P51" s="57">
        <f>IF(N51&gt;0,3,0)</f>
        <v>0</v>
      </c>
      <c r="Q51" s="164" t="s">
        <v>92</v>
      </c>
      <c r="R51" s="69"/>
      <c r="S51" s="36"/>
      <c r="T51" s="56">
        <f>IF(S51=1,0,S51*1)</f>
        <v>0</v>
      </c>
      <c r="U51" s="57">
        <f>IF(S51&gt;0,3,0)</f>
        <v>0</v>
      </c>
      <c r="V51" s="164" t="s">
        <v>92</v>
      </c>
      <c r="X51" s="36"/>
      <c r="Y51" s="56">
        <f>IF(X51=1,0,X51*1)</f>
        <v>0</v>
      </c>
      <c r="Z51" s="57">
        <f>IF(X51&gt;0,3,0)</f>
        <v>0</v>
      </c>
      <c r="AA51" s="164" t="s">
        <v>92</v>
      </c>
    </row>
    <row r="52" spans="1:27" ht="57" customHeight="1" x14ac:dyDescent="0.3">
      <c r="A52" s="6"/>
      <c r="B52" s="221" t="s">
        <v>188</v>
      </c>
      <c r="C52" s="136" t="s">
        <v>66</v>
      </c>
      <c r="D52" s="223" t="s">
        <v>34</v>
      </c>
      <c r="E52" s="225" t="s">
        <v>67</v>
      </c>
      <c r="F52" s="134" t="s">
        <v>67</v>
      </c>
      <c r="G52" s="225" t="s">
        <v>160</v>
      </c>
      <c r="H52" s="135" t="s">
        <v>68</v>
      </c>
      <c r="I52" s="140"/>
      <c r="J52" s="56">
        <f>IF(I52=1,0,I52*2)</f>
        <v>0</v>
      </c>
      <c r="K52" s="57">
        <f>IF(I52&gt;0,6,0)</f>
        <v>0</v>
      </c>
      <c r="L52" s="122"/>
      <c r="M52" s="67"/>
      <c r="N52" s="36"/>
      <c r="O52" s="56">
        <f>IF(N52=1,0,N52*2)</f>
        <v>0</v>
      </c>
      <c r="P52" s="57">
        <f>IF(N52&gt;0,6,0)</f>
        <v>0</v>
      </c>
      <c r="Q52" s="122"/>
      <c r="R52" s="69"/>
      <c r="S52" s="36"/>
      <c r="T52" s="56">
        <f>IF(S52=1,0,S52*2)</f>
        <v>0</v>
      </c>
      <c r="U52" s="57">
        <f>IF(S52&gt;0,6,0)</f>
        <v>0</v>
      </c>
      <c r="V52" s="122"/>
      <c r="X52" s="36"/>
      <c r="Y52" s="56">
        <f>IF(X52=1,0,X52*2)</f>
        <v>0</v>
      </c>
      <c r="Z52" s="57">
        <f>IF(X52&gt;0,6,0)</f>
        <v>0</v>
      </c>
      <c r="AA52" s="122"/>
    </row>
    <row r="53" spans="1:27" ht="57" customHeight="1" x14ac:dyDescent="0.3">
      <c r="A53" s="6"/>
      <c r="B53" s="221"/>
      <c r="C53" s="136" t="s">
        <v>66</v>
      </c>
      <c r="D53" s="223"/>
      <c r="E53" s="225"/>
      <c r="F53" s="134" t="s">
        <v>67</v>
      </c>
      <c r="G53" s="225"/>
      <c r="H53" s="135" t="s">
        <v>69</v>
      </c>
      <c r="I53" s="140"/>
      <c r="J53" s="56">
        <f>IF(I53=1,0,I53*2)</f>
        <v>0</v>
      </c>
      <c r="K53" s="57">
        <f>IF(I53&gt;0,6,0)</f>
        <v>0</v>
      </c>
      <c r="L53" s="122"/>
      <c r="M53" s="67"/>
      <c r="N53" s="36"/>
      <c r="O53" s="56">
        <f>IF(N53=1,0,N53*2)</f>
        <v>0</v>
      </c>
      <c r="P53" s="57">
        <f>IF(N53&gt;0,6,0)</f>
        <v>0</v>
      </c>
      <c r="Q53" s="122"/>
      <c r="R53" s="69"/>
      <c r="S53" s="36"/>
      <c r="T53" s="56">
        <f>IF(S53=1,0,S53*2)</f>
        <v>0</v>
      </c>
      <c r="U53" s="57">
        <f>IF(S53&gt;0,6,0)</f>
        <v>0</v>
      </c>
      <c r="V53" s="122"/>
      <c r="X53" s="36"/>
      <c r="Y53" s="56">
        <f>IF(X53=1,0,X53*2)</f>
        <v>0</v>
      </c>
      <c r="Z53" s="57">
        <f>IF(X53&gt;0,6,0)</f>
        <v>0</v>
      </c>
      <c r="AA53" s="122"/>
    </row>
    <row r="54" spans="1:27" ht="57" customHeight="1" thickBot="1" x14ac:dyDescent="0.35">
      <c r="A54" s="6"/>
      <c r="B54" s="222"/>
      <c r="C54" s="142" t="s">
        <v>66</v>
      </c>
      <c r="D54" s="224"/>
      <c r="E54" s="226"/>
      <c r="F54" s="143" t="s">
        <v>67</v>
      </c>
      <c r="G54" s="226"/>
      <c r="H54" s="144" t="s">
        <v>70</v>
      </c>
      <c r="I54" s="145"/>
      <c r="J54" s="146">
        <f t="shared" ref="J54" si="29">IF(I54=1,0,I54*3)</f>
        <v>0</v>
      </c>
      <c r="K54" s="147">
        <f t="shared" ref="K54" si="30">IF(I54&gt;0,9,0)</f>
        <v>0</v>
      </c>
      <c r="L54" s="148"/>
      <c r="M54" s="67"/>
      <c r="N54" s="149"/>
      <c r="O54" s="146">
        <f t="shared" ref="O54" si="31">IF(N54=1,0,N54*3)</f>
        <v>0</v>
      </c>
      <c r="P54" s="147">
        <f t="shared" ref="P54" si="32">IF(N54&gt;0,9,0)</f>
        <v>0</v>
      </c>
      <c r="Q54" s="148"/>
      <c r="R54" s="69"/>
      <c r="S54" s="149"/>
      <c r="T54" s="146">
        <f t="shared" ref="T54" si="33">IF(S54=1,0,S54*3)</f>
        <v>0</v>
      </c>
      <c r="U54" s="147">
        <f t="shared" ref="U54" si="34">IF(S54&gt;0,9,0)</f>
        <v>0</v>
      </c>
      <c r="V54" s="148"/>
      <c r="X54" s="149"/>
      <c r="Y54" s="146">
        <f t="shared" ref="Y54" si="35">IF(X54=1,0,X54*3)</f>
        <v>0</v>
      </c>
      <c r="Z54" s="147">
        <f t="shared" ref="Z54" si="36">IF(X54&gt;0,9,0)</f>
        <v>0</v>
      </c>
      <c r="AA54" s="148"/>
    </row>
    <row r="55" spans="1:27" ht="40" customHeight="1" thickBot="1" x14ac:dyDescent="0.4">
      <c r="A55" s="3"/>
      <c r="B55" s="14"/>
      <c r="C55" s="14"/>
      <c r="D55" s="15"/>
      <c r="E55" s="14"/>
      <c r="F55" s="14"/>
      <c r="G55" s="14"/>
      <c r="H55" s="14"/>
      <c r="I55" s="15"/>
      <c r="J55" s="14"/>
      <c r="K55" s="14"/>
      <c r="N55" s="15"/>
      <c r="O55" s="14"/>
      <c r="P55" s="14"/>
      <c r="S55" s="15"/>
      <c r="T55" s="14"/>
      <c r="U55" s="14"/>
      <c r="X55" s="15"/>
      <c r="Y55" s="14"/>
      <c r="Z55" s="14"/>
    </row>
    <row r="56" spans="1:27" ht="40" customHeight="1" thickBot="1" x14ac:dyDescent="0.4">
      <c r="A56" s="3"/>
      <c r="B56" s="14"/>
      <c r="C56" s="14"/>
      <c r="D56" s="15"/>
      <c r="E56" s="14"/>
      <c r="F56" s="14"/>
      <c r="G56" s="14"/>
      <c r="H56" s="14"/>
      <c r="I56" s="330" t="str">
        <f>J14</f>
        <v>CALIFICACIÓN CIRCULARIDAD: PRIMER SEMESTRE</v>
      </c>
      <c r="J56" s="331"/>
      <c r="K56" s="331"/>
      <c r="L56" s="332"/>
      <c r="M56" s="64"/>
      <c r="N56" s="330" t="str">
        <f>O14</f>
        <v>CALIFICACIÓN CIRCULARIDAD: SEGUNDO SEMESTRE</v>
      </c>
      <c r="O56" s="331"/>
      <c r="P56" s="331"/>
      <c r="Q56" s="332"/>
      <c r="R56" s="64"/>
      <c r="S56" s="330" t="str">
        <f>T14</f>
        <v>CALIFICACIÓN CIRCULARIDAD: TERCER SEMESTRE</v>
      </c>
      <c r="T56" s="331"/>
      <c r="U56" s="331"/>
      <c r="V56" s="332"/>
      <c r="W56" s="64"/>
      <c r="X56" s="330" t="str">
        <f>Y14</f>
        <v>CALIFICACIÓN CIRCULARIDAD: CUARTO SEMESTRE</v>
      </c>
      <c r="Y56" s="331"/>
      <c r="Z56" s="331"/>
      <c r="AA56" s="332"/>
    </row>
    <row r="57" spans="1:27" ht="32.15" customHeight="1" x14ac:dyDescent="0.3">
      <c r="A57" s="3"/>
      <c r="B57" s="351" t="s">
        <v>94</v>
      </c>
      <c r="C57" s="352"/>
      <c r="D57" s="352"/>
      <c r="E57" s="352"/>
      <c r="F57" s="352"/>
      <c r="G57" s="352"/>
      <c r="H57" s="353"/>
      <c r="I57" s="327">
        <f>COUNTIF(I15:I27,"&gt;0")</f>
        <v>0</v>
      </c>
      <c r="J57" s="328"/>
      <c r="K57" s="328"/>
      <c r="L57" s="329"/>
      <c r="M57" s="65"/>
      <c r="N57" s="327">
        <f>COUNTIF(N15:N27,"&gt;0")</f>
        <v>0</v>
      </c>
      <c r="O57" s="328"/>
      <c r="P57" s="328"/>
      <c r="Q57" s="329"/>
      <c r="R57" s="65"/>
      <c r="S57" s="327">
        <f>COUNTIF(S15:S27,"&gt;0")</f>
        <v>0</v>
      </c>
      <c r="T57" s="328"/>
      <c r="U57" s="328"/>
      <c r="V57" s="329"/>
      <c r="W57" s="65"/>
      <c r="X57" s="327">
        <f>COUNTIF(X15:X27,"&gt;0")</f>
        <v>0</v>
      </c>
      <c r="Y57" s="328"/>
      <c r="Z57" s="328"/>
      <c r="AA57" s="329"/>
    </row>
    <row r="58" spans="1:27" ht="32.15" customHeight="1" x14ac:dyDescent="0.3">
      <c r="A58" s="3"/>
      <c r="B58" s="267" t="s">
        <v>95</v>
      </c>
      <c r="C58" s="268"/>
      <c r="D58" s="268"/>
      <c r="E58" s="268"/>
      <c r="F58" s="268"/>
      <c r="G58" s="268"/>
      <c r="H58" s="269"/>
      <c r="I58" s="333">
        <f>SUMIF(K15:K27,"&gt;0")</f>
        <v>0</v>
      </c>
      <c r="J58" s="334"/>
      <c r="K58" s="334"/>
      <c r="L58" s="335"/>
      <c r="M58" s="65"/>
      <c r="N58" s="333">
        <f>SUMIF(P15:P27,"&gt;0")</f>
        <v>0</v>
      </c>
      <c r="O58" s="334"/>
      <c r="P58" s="334"/>
      <c r="Q58" s="335"/>
      <c r="R58" s="65"/>
      <c r="S58" s="333">
        <f>SUMIF(U15:U27,"&gt;0")</f>
        <v>0</v>
      </c>
      <c r="T58" s="334"/>
      <c r="U58" s="334"/>
      <c r="V58" s="335"/>
      <c r="W58" s="65"/>
      <c r="X58" s="333">
        <f>SUMIF(Z15:Z27,"&gt;0")</f>
        <v>0</v>
      </c>
      <c r="Y58" s="334"/>
      <c r="Z58" s="334"/>
      <c r="AA58" s="335"/>
    </row>
    <row r="59" spans="1:27" ht="32.15" customHeight="1" x14ac:dyDescent="0.3">
      <c r="A59" s="3"/>
      <c r="B59" s="309" t="s">
        <v>96</v>
      </c>
      <c r="C59" s="310"/>
      <c r="D59" s="310"/>
      <c r="E59" s="310"/>
      <c r="F59" s="310"/>
      <c r="G59" s="310"/>
      <c r="H59" s="311"/>
      <c r="I59" s="333">
        <f>SUM(J15:J27)</f>
        <v>0</v>
      </c>
      <c r="J59" s="334"/>
      <c r="K59" s="334"/>
      <c r="L59" s="335"/>
      <c r="M59" s="65"/>
      <c r="N59" s="333">
        <f>SUM(O15:O27)</f>
        <v>0</v>
      </c>
      <c r="O59" s="334"/>
      <c r="P59" s="334"/>
      <c r="Q59" s="335"/>
      <c r="R59" s="65"/>
      <c r="S59" s="333">
        <f>SUM(T15:T27)</f>
        <v>0</v>
      </c>
      <c r="T59" s="334"/>
      <c r="U59" s="334"/>
      <c r="V59" s="335"/>
      <c r="W59" s="65"/>
      <c r="X59" s="333">
        <f>SUM(Y15:Y27)</f>
        <v>0</v>
      </c>
      <c r="Y59" s="334"/>
      <c r="Z59" s="334"/>
      <c r="AA59" s="335"/>
    </row>
    <row r="60" spans="1:27" ht="32.15" customHeight="1" thickBot="1" x14ac:dyDescent="0.35">
      <c r="A60" s="3"/>
      <c r="B60" s="270" t="s">
        <v>97</v>
      </c>
      <c r="C60" s="271"/>
      <c r="D60" s="271"/>
      <c r="E60" s="271"/>
      <c r="F60" s="271"/>
      <c r="G60" s="271"/>
      <c r="H60" s="272"/>
      <c r="I60" s="336" t="e">
        <f>(1/I58)*SUM(J15:J27)</f>
        <v>#DIV/0!</v>
      </c>
      <c r="J60" s="337"/>
      <c r="K60" s="337"/>
      <c r="L60" s="338"/>
      <c r="M60" s="68"/>
      <c r="N60" s="336" t="e">
        <f>(1/N58)*SUM(O15:O27)</f>
        <v>#DIV/0!</v>
      </c>
      <c r="O60" s="337"/>
      <c r="P60" s="337"/>
      <c r="Q60" s="338"/>
      <c r="R60" s="70"/>
      <c r="S60" s="336" t="e">
        <f>(1/S58)*SUM(T15:T27)</f>
        <v>#DIV/0!</v>
      </c>
      <c r="T60" s="337"/>
      <c r="U60" s="337"/>
      <c r="V60" s="338"/>
      <c r="W60" s="70"/>
      <c r="X60" s="336" t="e">
        <f>(1/X58)*SUM(Y15:Y27)</f>
        <v>#DIV/0!</v>
      </c>
      <c r="Y60" s="337"/>
      <c r="Z60" s="337"/>
      <c r="AA60" s="338"/>
    </row>
    <row r="61" spans="1:27" ht="32.15" customHeight="1" x14ac:dyDescent="0.3">
      <c r="A61" s="3"/>
      <c r="B61" s="273" t="s">
        <v>98</v>
      </c>
      <c r="C61" s="274"/>
      <c r="D61" s="274"/>
      <c r="E61" s="274"/>
      <c r="F61" s="274"/>
      <c r="G61" s="274"/>
      <c r="H61" s="275"/>
      <c r="I61" s="339">
        <f>COUNTIF(I28:I38,"&gt;0")</f>
        <v>0</v>
      </c>
      <c r="J61" s="340"/>
      <c r="K61" s="340"/>
      <c r="L61" s="341"/>
      <c r="M61" s="66"/>
      <c r="N61" s="339">
        <f>COUNTIF(N28:N38,"&gt;0")</f>
        <v>0</v>
      </c>
      <c r="O61" s="340"/>
      <c r="P61" s="340"/>
      <c r="Q61" s="341"/>
      <c r="R61" s="66"/>
      <c r="S61" s="339">
        <f>COUNTIF(S28:S38,"&gt;0")</f>
        <v>0</v>
      </c>
      <c r="T61" s="340"/>
      <c r="U61" s="340"/>
      <c r="V61" s="341"/>
      <c r="W61" s="66"/>
      <c r="X61" s="339">
        <f>COUNTIF(X28:X38,"&gt;0")</f>
        <v>0</v>
      </c>
      <c r="Y61" s="340"/>
      <c r="Z61" s="340"/>
      <c r="AA61" s="341"/>
    </row>
    <row r="62" spans="1:27" ht="32.15" customHeight="1" x14ac:dyDescent="0.3">
      <c r="A62" s="3"/>
      <c r="B62" s="306" t="s">
        <v>99</v>
      </c>
      <c r="C62" s="307"/>
      <c r="D62" s="307"/>
      <c r="E62" s="307"/>
      <c r="F62" s="307"/>
      <c r="G62" s="307"/>
      <c r="H62" s="308"/>
      <c r="I62" s="324">
        <f>SUMIF(K28:K38,"&gt;0")</f>
        <v>0</v>
      </c>
      <c r="J62" s="325"/>
      <c r="K62" s="325"/>
      <c r="L62" s="326"/>
      <c r="M62" s="66"/>
      <c r="N62" s="324">
        <f>SUMIF(P28:P38,"&gt;0")</f>
        <v>0</v>
      </c>
      <c r="O62" s="325"/>
      <c r="P62" s="325"/>
      <c r="Q62" s="326"/>
      <c r="R62" s="66"/>
      <c r="S62" s="324">
        <f>SUMIF(U28:U38,"&gt;0")</f>
        <v>0</v>
      </c>
      <c r="T62" s="325"/>
      <c r="U62" s="325"/>
      <c r="V62" s="326"/>
      <c r="W62" s="66"/>
      <c r="X62" s="324">
        <f>SUMIF(Z28:Z38,"&gt;0")</f>
        <v>0</v>
      </c>
      <c r="Y62" s="325"/>
      <c r="Z62" s="325"/>
      <c r="AA62" s="326"/>
    </row>
    <row r="63" spans="1:27" ht="32.15" customHeight="1" x14ac:dyDescent="0.3">
      <c r="A63" s="3"/>
      <c r="B63" s="312" t="s">
        <v>96</v>
      </c>
      <c r="C63" s="313"/>
      <c r="D63" s="313"/>
      <c r="E63" s="313"/>
      <c r="F63" s="313"/>
      <c r="G63" s="313"/>
      <c r="H63" s="314"/>
      <c r="I63" s="324">
        <f>SUM(J28:J38)</f>
        <v>0</v>
      </c>
      <c r="J63" s="325"/>
      <c r="K63" s="325"/>
      <c r="L63" s="326"/>
      <c r="M63" s="66"/>
      <c r="N63" s="324">
        <f>SUM(O28:O38)</f>
        <v>0</v>
      </c>
      <c r="O63" s="325"/>
      <c r="P63" s="325"/>
      <c r="Q63" s="326"/>
      <c r="R63" s="66"/>
      <c r="S63" s="324">
        <f>SUM(T28:T38)</f>
        <v>0</v>
      </c>
      <c r="T63" s="325"/>
      <c r="U63" s="325"/>
      <c r="V63" s="326"/>
      <c r="W63" s="66"/>
      <c r="X63" s="324">
        <f>SUM(Y28:Y38)</f>
        <v>0</v>
      </c>
      <c r="Y63" s="325"/>
      <c r="Z63" s="325"/>
      <c r="AA63" s="326"/>
    </row>
    <row r="64" spans="1:27" s="7" customFormat="1" ht="32.15" customHeight="1" thickBot="1" x14ac:dyDescent="0.35">
      <c r="A64" s="8"/>
      <c r="B64" s="303" t="s">
        <v>100</v>
      </c>
      <c r="C64" s="304"/>
      <c r="D64" s="304"/>
      <c r="E64" s="304"/>
      <c r="F64" s="304"/>
      <c r="G64" s="304"/>
      <c r="H64" s="305"/>
      <c r="I64" s="345" t="e">
        <f>(1/I62)*SUM(J28:J38)</f>
        <v>#DIV/0!</v>
      </c>
      <c r="J64" s="346"/>
      <c r="K64" s="346"/>
      <c r="L64" s="347"/>
      <c r="M64" s="68"/>
      <c r="N64" s="345" t="e">
        <f>(1/N62)*SUM(O28:O38)</f>
        <v>#DIV/0!</v>
      </c>
      <c r="O64" s="346"/>
      <c r="P64" s="346"/>
      <c r="Q64" s="347"/>
      <c r="R64" s="70"/>
      <c r="S64" s="345" t="e">
        <f>(1/S62)*SUM(T28:T38)</f>
        <v>#DIV/0!</v>
      </c>
      <c r="T64" s="346"/>
      <c r="U64" s="346"/>
      <c r="V64" s="347"/>
      <c r="W64" s="70"/>
      <c r="X64" s="345" t="e">
        <f>(1/X62)*SUM(Y28:Y38)</f>
        <v>#DIV/0!</v>
      </c>
      <c r="Y64" s="346"/>
      <c r="Z64" s="346"/>
      <c r="AA64" s="347"/>
    </row>
    <row r="65" spans="1:27" ht="32.15" customHeight="1" x14ac:dyDescent="0.3">
      <c r="A65" s="3"/>
      <c r="B65" s="282" t="s">
        <v>101</v>
      </c>
      <c r="C65" s="283"/>
      <c r="D65" s="283"/>
      <c r="E65" s="283"/>
      <c r="F65" s="283"/>
      <c r="G65" s="283"/>
      <c r="H65" s="284"/>
      <c r="I65" s="243">
        <f>COUNTIF(I40:I51,"&gt;0")</f>
        <v>0</v>
      </c>
      <c r="J65" s="244"/>
      <c r="K65" s="244"/>
      <c r="L65" s="245"/>
      <c r="M65" s="66"/>
      <c r="N65" s="243">
        <f>COUNTIF(N40:N51,"&gt;0")</f>
        <v>0</v>
      </c>
      <c r="O65" s="244"/>
      <c r="P65" s="244"/>
      <c r="Q65" s="245"/>
      <c r="R65" s="66"/>
      <c r="S65" s="243">
        <f>COUNTIF(S40:S51,"&gt;0")</f>
        <v>0</v>
      </c>
      <c r="T65" s="244"/>
      <c r="U65" s="244"/>
      <c r="V65" s="245"/>
      <c r="W65" s="66"/>
      <c r="X65" s="243">
        <f>COUNTIF(X40:X51,"&gt;0")</f>
        <v>0</v>
      </c>
      <c r="Y65" s="244"/>
      <c r="Z65" s="244"/>
      <c r="AA65" s="245"/>
    </row>
    <row r="66" spans="1:27" ht="32.15" customHeight="1" x14ac:dyDescent="0.3">
      <c r="A66" s="3"/>
      <c r="B66" s="285" t="s">
        <v>102</v>
      </c>
      <c r="C66" s="286"/>
      <c r="D66" s="286"/>
      <c r="E66" s="286"/>
      <c r="F66" s="286"/>
      <c r="G66" s="286"/>
      <c r="H66" s="287"/>
      <c r="I66" s="246">
        <f>SUMIF(K40:K51,"&gt;0")</f>
        <v>0</v>
      </c>
      <c r="J66" s="247"/>
      <c r="K66" s="247"/>
      <c r="L66" s="248"/>
      <c r="M66" s="66"/>
      <c r="N66" s="246">
        <f>SUMIF(P40:P51,"&gt;0")</f>
        <v>0</v>
      </c>
      <c r="O66" s="247"/>
      <c r="P66" s="247"/>
      <c r="Q66" s="248"/>
      <c r="R66" s="66"/>
      <c r="S66" s="246">
        <f>SUMIF(U40:U51,"&gt;0")</f>
        <v>0</v>
      </c>
      <c r="T66" s="247"/>
      <c r="U66" s="247"/>
      <c r="V66" s="248"/>
      <c r="W66" s="66"/>
      <c r="X66" s="246">
        <f>SUMIF(Z40:Z51,"&gt;0")</f>
        <v>0</v>
      </c>
      <c r="Y66" s="247"/>
      <c r="Z66" s="247"/>
      <c r="AA66" s="248"/>
    </row>
    <row r="67" spans="1:27" ht="32.15" customHeight="1" x14ac:dyDescent="0.3">
      <c r="A67" s="3"/>
      <c r="B67" s="315" t="s">
        <v>96</v>
      </c>
      <c r="C67" s="316"/>
      <c r="D67" s="316"/>
      <c r="E67" s="316"/>
      <c r="F67" s="316"/>
      <c r="G67" s="316"/>
      <c r="H67" s="317"/>
      <c r="I67" s="246">
        <f>SUM(J40:J51)</f>
        <v>0</v>
      </c>
      <c r="J67" s="247"/>
      <c r="K67" s="247"/>
      <c r="L67" s="248"/>
      <c r="M67" s="66"/>
      <c r="N67" s="246">
        <f>SUM(O40:O51)</f>
        <v>0</v>
      </c>
      <c r="O67" s="247"/>
      <c r="P67" s="247"/>
      <c r="Q67" s="248"/>
      <c r="R67" s="66"/>
      <c r="S67" s="246">
        <f>SUM(T40:T51)</f>
        <v>0</v>
      </c>
      <c r="T67" s="247"/>
      <c r="U67" s="247"/>
      <c r="V67" s="248"/>
      <c r="W67" s="66"/>
      <c r="X67" s="246">
        <f>SUM(Y40:Y51)</f>
        <v>0</v>
      </c>
      <c r="Y67" s="247"/>
      <c r="Z67" s="247"/>
      <c r="AA67" s="248"/>
    </row>
    <row r="68" spans="1:27" ht="32.15" customHeight="1" thickBot="1" x14ac:dyDescent="0.35">
      <c r="A68" s="3"/>
      <c r="B68" s="288" t="s">
        <v>103</v>
      </c>
      <c r="C68" s="289"/>
      <c r="D68" s="289"/>
      <c r="E68" s="289"/>
      <c r="F68" s="289"/>
      <c r="G68" s="289"/>
      <c r="H68" s="290"/>
      <c r="I68" s="249" t="e">
        <f>(1/I66)*SUM(J40:J51)</f>
        <v>#DIV/0!</v>
      </c>
      <c r="J68" s="250"/>
      <c r="K68" s="250"/>
      <c r="L68" s="251"/>
      <c r="M68" s="68"/>
      <c r="N68" s="249" t="e">
        <f>(1/N66)*SUM(O40:O51)</f>
        <v>#DIV/0!</v>
      </c>
      <c r="O68" s="250"/>
      <c r="P68" s="250"/>
      <c r="Q68" s="251"/>
      <c r="R68" s="70"/>
      <c r="S68" s="249" t="e">
        <f>(1/S66)*SUM(T40:T51)</f>
        <v>#DIV/0!</v>
      </c>
      <c r="T68" s="250"/>
      <c r="U68" s="250"/>
      <c r="V68" s="251"/>
      <c r="W68" s="70"/>
      <c r="X68" s="249" t="e">
        <f>(1/X66)*SUM(Y40:Y51)</f>
        <v>#DIV/0!</v>
      </c>
      <c r="Y68" s="250"/>
      <c r="Z68" s="250"/>
      <c r="AA68" s="251"/>
    </row>
    <row r="69" spans="1:27" ht="32.15" customHeight="1" x14ac:dyDescent="0.3">
      <c r="A69" s="3"/>
      <c r="B69" s="297" t="s">
        <v>196</v>
      </c>
      <c r="C69" s="298"/>
      <c r="D69" s="298"/>
      <c r="E69" s="298"/>
      <c r="F69" s="298"/>
      <c r="G69" s="298"/>
      <c r="H69" s="299"/>
      <c r="I69" s="342">
        <f>COUNTIF(I52:I54,"&gt;0")</f>
        <v>0</v>
      </c>
      <c r="J69" s="343"/>
      <c r="K69" s="343"/>
      <c r="L69" s="344"/>
      <c r="M69" s="68"/>
      <c r="N69" s="342">
        <f>COUNTIF(N52:N54,"&gt;0")</f>
        <v>0</v>
      </c>
      <c r="O69" s="343"/>
      <c r="P69" s="343"/>
      <c r="Q69" s="344"/>
      <c r="R69" s="70"/>
      <c r="S69" s="342">
        <f>COUNTIF(S52:S54,"&gt;0")</f>
        <v>0</v>
      </c>
      <c r="T69" s="343"/>
      <c r="U69" s="343"/>
      <c r="V69" s="344"/>
      <c r="W69" s="70"/>
      <c r="X69" s="342">
        <f>COUNTIF(X52:X54,"&gt;0")</f>
        <v>0</v>
      </c>
      <c r="Y69" s="343"/>
      <c r="Z69" s="343"/>
      <c r="AA69" s="344"/>
    </row>
    <row r="70" spans="1:27" ht="32.15" customHeight="1" x14ac:dyDescent="0.3">
      <c r="A70" s="3"/>
      <c r="B70" s="300" t="s">
        <v>197</v>
      </c>
      <c r="C70" s="301"/>
      <c r="D70" s="301"/>
      <c r="E70" s="301"/>
      <c r="F70" s="301"/>
      <c r="G70" s="301"/>
      <c r="H70" s="302"/>
      <c r="I70" s="261">
        <f>SUMIF(K52:K54,"&gt;0")</f>
        <v>0</v>
      </c>
      <c r="J70" s="262"/>
      <c r="K70" s="262"/>
      <c r="L70" s="263"/>
      <c r="M70" s="68"/>
      <c r="N70" s="261">
        <f>SUMIF(P52:P54,"&gt;0")</f>
        <v>0</v>
      </c>
      <c r="O70" s="262"/>
      <c r="P70" s="262"/>
      <c r="Q70" s="263"/>
      <c r="R70" s="70"/>
      <c r="S70" s="261">
        <f>SUMIF(U52:U54,"&gt;0")</f>
        <v>0</v>
      </c>
      <c r="T70" s="262"/>
      <c r="U70" s="262"/>
      <c r="V70" s="263"/>
      <c r="W70" s="70"/>
      <c r="X70" s="261">
        <f>SUMIF(Z52:Z54,"&gt;0")</f>
        <v>0</v>
      </c>
      <c r="Y70" s="262"/>
      <c r="Z70" s="262"/>
      <c r="AA70" s="263"/>
    </row>
    <row r="71" spans="1:27" ht="32.15" customHeight="1" x14ac:dyDescent="0.3">
      <c r="A71" s="3"/>
      <c r="B71" s="300" t="s">
        <v>96</v>
      </c>
      <c r="C71" s="301"/>
      <c r="D71" s="301"/>
      <c r="E71" s="301"/>
      <c r="F71" s="301"/>
      <c r="G71" s="301"/>
      <c r="H71" s="302"/>
      <c r="I71" s="261">
        <f>SUM(J52:J54)</f>
        <v>0</v>
      </c>
      <c r="J71" s="262"/>
      <c r="K71" s="262"/>
      <c r="L71" s="263"/>
      <c r="M71" s="68"/>
      <c r="N71" s="261">
        <f>SUM(O52:O54)</f>
        <v>0</v>
      </c>
      <c r="O71" s="262"/>
      <c r="P71" s="262"/>
      <c r="Q71" s="263"/>
      <c r="R71" s="70"/>
      <c r="S71" s="261">
        <f>SUM(T52:T54)</f>
        <v>0</v>
      </c>
      <c r="T71" s="262"/>
      <c r="U71" s="262"/>
      <c r="V71" s="263"/>
      <c r="W71" s="70"/>
      <c r="X71" s="261">
        <f>SUM(Y52:Y54)</f>
        <v>0</v>
      </c>
      <c r="Y71" s="262"/>
      <c r="Z71" s="262"/>
      <c r="AA71" s="263"/>
    </row>
    <row r="72" spans="1:27" ht="32.15" customHeight="1" x14ac:dyDescent="0.3">
      <c r="A72" s="3"/>
      <c r="B72" s="294" t="s">
        <v>198</v>
      </c>
      <c r="C72" s="295"/>
      <c r="D72" s="295"/>
      <c r="E72" s="295"/>
      <c r="F72" s="295"/>
      <c r="G72" s="295"/>
      <c r="H72" s="296"/>
      <c r="I72" s="348" t="e">
        <f>(1/I70)*SUM(J52:J54)</f>
        <v>#DIV/0!</v>
      </c>
      <c r="J72" s="349"/>
      <c r="K72" s="349"/>
      <c r="L72" s="350"/>
      <c r="M72" s="68"/>
      <c r="N72" s="348" t="e">
        <f>(1/N70)*SUM(O52:O54)</f>
        <v>#DIV/0!</v>
      </c>
      <c r="O72" s="349"/>
      <c r="P72" s="349"/>
      <c r="Q72" s="350"/>
      <c r="R72" s="70"/>
      <c r="S72" s="348" t="e">
        <f>(1/S70)*SUM(T52:T54)</f>
        <v>#DIV/0!</v>
      </c>
      <c r="T72" s="349"/>
      <c r="U72" s="349"/>
      <c r="V72" s="350"/>
      <c r="W72" s="70"/>
      <c r="X72" s="348" t="e">
        <f>(1/X70)*SUM(Y52:Y54)</f>
        <v>#DIV/0!</v>
      </c>
      <c r="Y72" s="349"/>
      <c r="Z72" s="349"/>
      <c r="AA72" s="350"/>
    </row>
    <row r="73" spans="1:27" ht="32.15" customHeight="1" thickBot="1" x14ac:dyDescent="0.35">
      <c r="A73" s="51"/>
      <c r="B73" s="31"/>
      <c r="C73" s="31"/>
      <c r="D73" s="31"/>
      <c r="E73" s="31"/>
      <c r="F73" s="31"/>
      <c r="G73" s="31"/>
      <c r="H73" s="31"/>
      <c r="I73" s="52"/>
      <c r="K73" s="52"/>
      <c r="N73" s="52"/>
      <c r="P73" s="52"/>
      <c r="S73" s="52"/>
      <c r="U73" s="52"/>
      <c r="V73"/>
      <c r="X73" s="52"/>
      <c r="Z73" s="52"/>
      <c r="AA73"/>
    </row>
    <row r="74" spans="1:27" ht="32.15" customHeight="1" x14ac:dyDescent="0.3">
      <c r="A74" s="3"/>
      <c r="B74" s="291" t="s">
        <v>104</v>
      </c>
      <c r="C74" s="292"/>
      <c r="D74" s="292"/>
      <c r="E74" s="292"/>
      <c r="F74" s="292"/>
      <c r="G74" s="292"/>
      <c r="H74" s="293"/>
      <c r="I74" s="258">
        <f>COUNTIF(J15:J54,"&gt;0")</f>
        <v>0</v>
      </c>
      <c r="J74" s="259"/>
      <c r="K74" s="259"/>
      <c r="L74" s="260"/>
      <c r="M74" s="66"/>
      <c r="N74" s="258">
        <f>COUNTIF(O15:O54,"&gt;0")</f>
        <v>0</v>
      </c>
      <c r="O74" s="259"/>
      <c r="P74" s="259"/>
      <c r="Q74" s="260"/>
      <c r="R74" s="66"/>
      <c r="S74" s="258">
        <f>COUNTIF(T15:T54,"&gt;0")</f>
        <v>0</v>
      </c>
      <c r="T74" s="259"/>
      <c r="U74" s="259"/>
      <c r="V74" s="260"/>
      <c r="W74" s="66"/>
      <c r="X74" s="258">
        <f>COUNTIF(Y15:Y54,"&gt;0")</f>
        <v>0</v>
      </c>
      <c r="Y74" s="259"/>
      <c r="Z74" s="259"/>
      <c r="AA74" s="260"/>
    </row>
    <row r="75" spans="1:27" ht="32.15" customHeight="1" x14ac:dyDescent="0.3">
      <c r="A75" s="3"/>
      <c r="B75" s="276" t="s">
        <v>18</v>
      </c>
      <c r="C75" s="277"/>
      <c r="D75" s="277"/>
      <c r="E75" s="277"/>
      <c r="F75" s="277"/>
      <c r="G75" s="277"/>
      <c r="H75" s="278"/>
      <c r="I75" s="252">
        <f>SUMIF(K15:K54,"&gt;0")</f>
        <v>0</v>
      </c>
      <c r="J75" s="253"/>
      <c r="K75" s="253"/>
      <c r="L75" s="254"/>
      <c r="M75" s="66"/>
      <c r="N75" s="252">
        <f>SUMIF(P15:P54,"&gt;0")</f>
        <v>0</v>
      </c>
      <c r="O75" s="253"/>
      <c r="P75" s="253"/>
      <c r="Q75" s="254"/>
      <c r="R75" s="66"/>
      <c r="S75" s="252">
        <f>SUMIF(U15:U54,"&gt;0")</f>
        <v>0</v>
      </c>
      <c r="T75" s="253"/>
      <c r="U75" s="253"/>
      <c r="V75" s="254"/>
      <c r="W75" s="66"/>
      <c r="X75" s="252">
        <f>SUMIF(Z15:Z54,"&gt;0")</f>
        <v>0</v>
      </c>
      <c r="Y75" s="253"/>
      <c r="Z75" s="253"/>
      <c r="AA75" s="254"/>
    </row>
    <row r="76" spans="1:27" ht="32.15" customHeight="1" x14ac:dyDescent="0.3">
      <c r="A76" s="3"/>
      <c r="B76" s="264" t="s">
        <v>96</v>
      </c>
      <c r="C76" s="265"/>
      <c r="D76" s="265"/>
      <c r="E76" s="265"/>
      <c r="F76" s="265"/>
      <c r="G76" s="265"/>
      <c r="H76" s="266"/>
      <c r="I76" s="252">
        <f>SUM(J15:J54)</f>
        <v>0</v>
      </c>
      <c r="J76" s="253"/>
      <c r="K76" s="253"/>
      <c r="L76" s="254"/>
      <c r="M76" s="66"/>
      <c r="N76" s="252">
        <f>SUM(O15:O54)</f>
        <v>0</v>
      </c>
      <c r="O76" s="253"/>
      <c r="P76" s="253"/>
      <c r="Q76" s="254"/>
      <c r="R76" s="66"/>
      <c r="S76" s="252">
        <f>SUM(T15:T54)</f>
        <v>0</v>
      </c>
      <c r="T76" s="253"/>
      <c r="U76" s="253"/>
      <c r="V76" s="254"/>
      <c r="W76" s="66"/>
      <c r="X76" s="252">
        <f>SUM(Y15:Y54)</f>
        <v>0</v>
      </c>
      <c r="Y76" s="253"/>
      <c r="Z76" s="253"/>
      <c r="AA76" s="254"/>
    </row>
    <row r="77" spans="1:27" ht="32.15" customHeight="1" thickBot="1" x14ac:dyDescent="0.35">
      <c r="A77" s="3"/>
      <c r="B77" s="279" t="s">
        <v>105</v>
      </c>
      <c r="C77" s="280"/>
      <c r="D77" s="280"/>
      <c r="E77" s="280"/>
      <c r="F77" s="280"/>
      <c r="G77" s="280"/>
      <c r="H77" s="281"/>
      <c r="I77" s="255" t="e">
        <f>(1/I75)*SUM(J15:J54)</f>
        <v>#DIV/0!</v>
      </c>
      <c r="J77" s="256"/>
      <c r="K77" s="256"/>
      <c r="L77" s="257"/>
      <c r="M77" s="68"/>
      <c r="N77" s="255" t="e">
        <f>(1/N75)*SUM(O15:O54)</f>
        <v>#DIV/0!</v>
      </c>
      <c r="O77" s="256"/>
      <c r="P77" s="256"/>
      <c r="Q77" s="257"/>
      <c r="R77" s="70"/>
      <c r="S77" s="255" t="e">
        <f>(1/S75)*SUM(T15:T54)</f>
        <v>#DIV/0!</v>
      </c>
      <c r="T77" s="256"/>
      <c r="U77" s="256"/>
      <c r="V77" s="257"/>
      <c r="W77" s="70"/>
      <c r="X77" s="255" t="e">
        <f>(1/X75)*SUM(Y15:Y54)</f>
        <v>#DIV/0!</v>
      </c>
      <c r="Y77" s="256"/>
      <c r="Z77" s="256"/>
      <c r="AA77" s="257"/>
    </row>
    <row r="78" spans="1:27" s="28" customFormat="1" ht="18.649999999999999" hidden="1" customHeight="1" x14ac:dyDescent="0.3">
      <c r="A78" s="109"/>
      <c r="I78" s="110" t="str">
        <f>IFERROR(I77," ")</f>
        <v xml:space="preserve"> </v>
      </c>
      <c r="L78" s="121"/>
      <c r="N78" s="110" t="str">
        <f>IFERROR(N77," ")</f>
        <v xml:space="preserve"> </v>
      </c>
      <c r="S78" s="110" t="str">
        <f>IFERROR(S77," ")</f>
        <v xml:space="preserve"> </v>
      </c>
      <c r="V78" s="111"/>
      <c r="W78" s="111"/>
      <c r="X78" s="110" t="str">
        <f>IFERROR(X77," ")</f>
        <v xml:space="preserve"> </v>
      </c>
      <c r="AA78" s="112"/>
    </row>
    <row r="79" spans="1:27" s="28" customFormat="1" ht="18.649999999999999" customHeight="1" thickBot="1" x14ac:dyDescent="0.35">
      <c r="A79" s="109"/>
      <c r="I79" s="110"/>
      <c r="L79" s="121"/>
      <c r="N79" s="110"/>
      <c r="S79" s="110"/>
      <c r="V79" s="111"/>
      <c r="W79" s="111"/>
      <c r="X79" s="110"/>
      <c r="AA79" s="112"/>
    </row>
    <row r="80" spans="1:27" ht="36" customHeight="1" thickTop="1" thickBot="1" x14ac:dyDescent="0.45">
      <c r="A80" s="3"/>
      <c r="D80"/>
      <c r="H80" s="120"/>
      <c r="I80" s="242" t="s">
        <v>106</v>
      </c>
      <c r="J80" s="242"/>
      <c r="K80" s="242"/>
      <c r="L80" s="242"/>
      <c r="M80" s="150"/>
      <c r="N80" s="242" t="s">
        <v>106</v>
      </c>
      <c r="O80" s="242"/>
      <c r="P80" s="242"/>
      <c r="Q80" s="242"/>
      <c r="R80" s="150"/>
      <c r="S80" s="242" t="s">
        <v>106</v>
      </c>
      <c r="T80" s="242"/>
      <c r="U80" s="242"/>
      <c r="V80" s="242"/>
      <c r="W80" s="151"/>
      <c r="X80" s="242" t="s">
        <v>106</v>
      </c>
      <c r="Y80" s="242"/>
      <c r="Z80" s="242"/>
      <c r="AA80" s="242"/>
    </row>
    <row r="81" spans="1:9" ht="15.5" thickTop="1" x14ac:dyDescent="0.3">
      <c r="A81" s="3"/>
      <c r="D81"/>
      <c r="I81"/>
    </row>
    <row r="82" spans="1:9" ht="15" x14ac:dyDescent="0.3">
      <c r="A82" s="3"/>
      <c r="D82"/>
      <c r="I82"/>
    </row>
    <row r="83" spans="1:9" ht="15" x14ac:dyDescent="0.3">
      <c r="A83" s="3"/>
      <c r="D83"/>
      <c r="I83"/>
    </row>
    <row r="84" spans="1:9" ht="15" x14ac:dyDescent="0.3">
      <c r="A84" s="3"/>
      <c r="D84"/>
      <c r="I84"/>
    </row>
    <row r="85" spans="1:9" ht="15" x14ac:dyDescent="0.3">
      <c r="A85" s="3"/>
      <c r="D85"/>
      <c r="I85"/>
    </row>
    <row r="86" spans="1:9" ht="15" x14ac:dyDescent="0.3">
      <c r="A86" s="3"/>
      <c r="D86"/>
      <c r="I86"/>
    </row>
    <row r="87" spans="1:9" ht="15" x14ac:dyDescent="0.3">
      <c r="A87" s="3"/>
      <c r="D87"/>
      <c r="I87"/>
    </row>
    <row r="88" spans="1:9" ht="15" x14ac:dyDescent="0.3">
      <c r="A88" s="3"/>
      <c r="D88"/>
      <c r="I88"/>
    </row>
    <row r="89" spans="1:9" ht="15" x14ac:dyDescent="0.3">
      <c r="A89" s="3"/>
      <c r="D89"/>
      <c r="I89"/>
    </row>
    <row r="90" spans="1:9" ht="15" x14ac:dyDescent="0.3">
      <c r="A90" s="3"/>
      <c r="D90"/>
      <c r="I90"/>
    </row>
    <row r="91" spans="1:9" ht="15" x14ac:dyDescent="0.3">
      <c r="A91" s="3"/>
      <c r="D91"/>
      <c r="I91"/>
    </row>
    <row r="92" spans="1:9" ht="15" x14ac:dyDescent="0.3">
      <c r="A92" s="3"/>
      <c r="D92"/>
      <c r="I92"/>
    </row>
    <row r="93" spans="1:9" ht="15" x14ac:dyDescent="0.3">
      <c r="A93" s="3"/>
      <c r="D93"/>
      <c r="I93"/>
    </row>
    <row r="94" spans="1:9" ht="15" x14ac:dyDescent="0.3">
      <c r="A94" s="3"/>
      <c r="D94"/>
      <c r="I94"/>
    </row>
    <row r="95" spans="1:9" ht="15" x14ac:dyDescent="0.3">
      <c r="A95" s="3"/>
      <c r="D95"/>
      <c r="I95"/>
    </row>
    <row r="96" spans="1:9" ht="15" x14ac:dyDescent="0.3">
      <c r="A96" s="3"/>
      <c r="D96"/>
      <c r="I96"/>
    </row>
    <row r="97" spans="1:9" ht="15" x14ac:dyDescent="0.3">
      <c r="A97" s="3"/>
      <c r="D97"/>
      <c r="I97"/>
    </row>
    <row r="98" spans="1:9" ht="15" x14ac:dyDescent="0.3">
      <c r="A98" s="3"/>
      <c r="D98"/>
      <c r="I98"/>
    </row>
    <row r="99" spans="1:9" ht="15" x14ac:dyDescent="0.3">
      <c r="A99" s="3"/>
      <c r="D99"/>
      <c r="I99"/>
    </row>
    <row r="100" spans="1:9" ht="15" x14ac:dyDescent="0.3">
      <c r="A100" s="3"/>
      <c r="D100"/>
      <c r="I100"/>
    </row>
    <row r="101" spans="1:9" ht="15" x14ac:dyDescent="0.3">
      <c r="A101" s="3"/>
      <c r="D101"/>
      <c r="I101"/>
    </row>
    <row r="102" spans="1:9" ht="15" x14ac:dyDescent="0.3">
      <c r="A102" s="3"/>
      <c r="D102"/>
      <c r="I102"/>
    </row>
    <row r="103" spans="1:9" ht="15" x14ac:dyDescent="0.3">
      <c r="A103" s="3"/>
      <c r="D103"/>
      <c r="I103"/>
    </row>
    <row r="104" spans="1:9" ht="15" x14ac:dyDescent="0.3">
      <c r="A104" s="3"/>
      <c r="D104"/>
      <c r="I104"/>
    </row>
    <row r="105" spans="1:9" ht="15" x14ac:dyDescent="0.3">
      <c r="A105" s="3"/>
      <c r="D105"/>
      <c r="I105"/>
    </row>
    <row r="106" spans="1:9" ht="15" x14ac:dyDescent="0.3">
      <c r="A106" s="3"/>
      <c r="D106"/>
      <c r="I106"/>
    </row>
    <row r="107" spans="1:9" ht="15" x14ac:dyDescent="0.3">
      <c r="A107" s="3"/>
      <c r="D107"/>
      <c r="I107"/>
    </row>
    <row r="108" spans="1:9" ht="15" x14ac:dyDescent="0.3">
      <c r="A108" s="3"/>
      <c r="D108"/>
      <c r="I108"/>
    </row>
    <row r="109" spans="1:9" ht="15" x14ac:dyDescent="0.3">
      <c r="A109" s="3"/>
      <c r="D109"/>
      <c r="I109"/>
    </row>
    <row r="110" spans="1:9" ht="15" x14ac:dyDescent="0.3">
      <c r="A110" s="3"/>
      <c r="D110"/>
      <c r="I110"/>
    </row>
    <row r="111" spans="1:9" ht="15" x14ac:dyDescent="0.3">
      <c r="A111" s="3"/>
      <c r="D111"/>
      <c r="I111"/>
    </row>
    <row r="112" spans="1:9" ht="15" x14ac:dyDescent="0.3">
      <c r="A112" s="3"/>
      <c r="D112"/>
      <c r="I112"/>
    </row>
    <row r="113" spans="1:9" ht="15" x14ac:dyDescent="0.3">
      <c r="A113" s="3"/>
      <c r="D113"/>
      <c r="I113"/>
    </row>
    <row r="114" spans="1:9" ht="15" x14ac:dyDescent="0.3">
      <c r="A114" s="3"/>
      <c r="D114"/>
      <c r="I114"/>
    </row>
    <row r="115" spans="1:9" ht="15" x14ac:dyDescent="0.3">
      <c r="A115" s="3"/>
      <c r="D115"/>
      <c r="I115"/>
    </row>
    <row r="116" spans="1:9" ht="15" x14ac:dyDescent="0.3">
      <c r="A116" s="3"/>
      <c r="D116"/>
      <c r="I116"/>
    </row>
    <row r="117" spans="1:9" ht="15" x14ac:dyDescent="0.3">
      <c r="A117" s="3"/>
      <c r="D117"/>
      <c r="I117"/>
    </row>
    <row r="118" spans="1:9" ht="15" x14ac:dyDescent="0.3">
      <c r="A118" s="3"/>
      <c r="D118"/>
      <c r="I118"/>
    </row>
    <row r="119" spans="1:9" ht="15" x14ac:dyDescent="0.3">
      <c r="A119" s="3"/>
      <c r="D119"/>
      <c r="I119"/>
    </row>
    <row r="120" spans="1:9" ht="15" x14ac:dyDescent="0.3">
      <c r="A120" s="3"/>
      <c r="D120"/>
      <c r="I120"/>
    </row>
    <row r="121" spans="1:9" ht="15" x14ac:dyDescent="0.3">
      <c r="A121" s="3"/>
      <c r="D121"/>
      <c r="I121"/>
    </row>
    <row r="122" spans="1:9" ht="15" x14ac:dyDescent="0.3">
      <c r="A122" s="3"/>
      <c r="D122"/>
      <c r="I122"/>
    </row>
    <row r="123" spans="1:9" ht="15" x14ac:dyDescent="0.3">
      <c r="A123" s="3"/>
      <c r="D123"/>
      <c r="I123"/>
    </row>
    <row r="124" spans="1:9" ht="15" x14ac:dyDescent="0.3">
      <c r="A124" s="3"/>
      <c r="D124"/>
      <c r="I124"/>
    </row>
    <row r="125" spans="1:9" ht="15" x14ac:dyDescent="0.3">
      <c r="A125" s="3"/>
      <c r="D125"/>
      <c r="I125"/>
    </row>
    <row r="126" spans="1:9" ht="15" x14ac:dyDescent="0.3">
      <c r="A126" s="3"/>
      <c r="D126"/>
      <c r="I126"/>
    </row>
    <row r="127" spans="1:9" ht="15" x14ac:dyDescent="0.3">
      <c r="A127" s="3"/>
      <c r="D127"/>
      <c r="I127"/>
    </row>
    <row r="128" spans="1:9" ht="15" x14ac:dyDescent="0.3">
      <c r="A128" s="3"/>
      <c r="D128"/>
      <c r="I128"/>
    </row>
    <row r="129" spans="1:9" ht="15" x14ac:dyDescent="0.3">
      <c r="A129" s="3"/>
      <c r="D129"/>
      <c r="I129"/>
    </row>
    <row r="130" spans="1:9" ht="15" x14ac:dyDescent="0.3">
      <c r="A130" s="3"/>
      <c r="D130"/>
      <c r="I130"/>
    </row>
    <row r="131" spans="1:9" ht="15" x14ac:dyDescent="0.3">
      <c r="A131" s="3"/>
      <c r="D131"/>
      <c r="I131"/>
    </row>
    <row r="132" spans="1:9" ht="15" x14ac:dyDescent="0.3">
      <c r="A132" s="3"/>
      <c r="D132"/>
      <c r="I132"/>
    </row>
    <row r="133" spans="1:9" ht="15" x14ac:dyDescent="0.3">
      <c r="A133" s="3"/>
      <c r="D133"/>
      <c r="I133"/>
    </row>
    <row r="134" spans="1:9" ht="15" x14ac:dyDescent="0.3">
      <c r="A134" s="3"/>
      <c r="D134"/>
      <c r="I134"/>
    </row>
    <row r="135" spans="1:9" ht="15" x14ac:dyDescent="0.3">
      <c r="A135" s="3"/>
      <c r="D135"/>
      <c r="I135"/>
    </row>
    <row r="136" spans="1:9" ht="15" x14ac:dyDescent="0.3">
      <c r="A136" s="3"/>
      <c r="D136"/>
      <c r="I136"/>
    </row>
    <row r="137" spans="1:9" ht="15" x14ac:dyDescent="0.3">
      <c r="A137" s="3"/>
      <c r="D137"/>
      <c r="I137"/>
    </row>
    <row r="138" spans="1:9" ht="15" x14ac:dyDescent="0.3">
      <c r="A138" s="3"/>
      <c r="D138"/>
      <c r="I138"/>
    </row>
    <row r="139" spans="1:9" ht="15" x14ac:dyDescent="0.3">
      <c r="A139" s="3"/>
      <c r="D139"/>
      <c r="I139"/>
    </row>
    <row r="140" spans="1:9" ht="15" x14ac:dyDescent="0.3">
      <c r="A140" s="3"/>
      <c r="D140"/>
      <c r="I140"/>
    </row>
    <row r="141" spans="1:9" ht="15" x14ac:dyDescent="0.3">
      <c r="A141" s="3"/>
      <c r="D141"/>
      <c r="I141"/>
    </row>
    <row r="142" spans="1:9" ht="15" x14ac:dyDescent="0.3">
      <c r="A142" s="3"/>
      <c r="D142"/>
      <c r="I142"/>
    </row>
    <row r="143" spans="1:9" ht="15" x14ac:dyDescent="0.3">
      <c r="A143" s="3"/>
      <c r="D143"/>
      <c r="I143"/>
    </row>
    <row r="144" spans="1:9" ht="15" x14ac:dyDescent="0.3">
      <c r="A144" s="3"/>
      <c r="D144"/>
      <c r="I144"/>
    </row>
    <row r="145" spans="1:9" ht="15" x14ac:dyDescent="0.3">
      <c r="A145" s="3"/>
      <c r="D145"/>
      <c r="I145"/>
    </row>
    <row r="146" spans="1:9" ht="15" x14ac:dyDescent="0.3">
      <c r="A146" s="3"/>
      <c r="D146"/>
      <c r="I146"/>
    </row>
    <row r="147" spans="1:9" ht="15" x14ac:dyDescent="0.3">
      <c r="A147" s="3"/>
      <c r="D147"/>
      <c r="I147"/>
    </row>
    <row r="148" spans="1:9" ht="15" x14ac:dyDescent="0.3">
      <c r="A148" s="3"/>
      <c r="D148"/>
      <c r="I148"/>
    </row>
    <row r="149" spans="1:9" ht="15" x14ac:dyDescent="0.3">
      <c r="A149" s="3"/>
      <c r="D149"/>
      <c r="I149"/>
    </row>
    <row r="150" spans="1:9" ht="15" x14ac:dyDescent="0.3">
      <c r="A150" s="3"/>
      <c r="D150"/>
      <c r="I150"/>
    </row>
    <row r="151" spans="1:9" ht="15" x14ac:dyDescent="0.3">
      <c r="A151" s="3"/>
      <c r="D151"/>
      <c r="I151"/>
    </row>
    <row r="152" spans="1:9" ht="15" x14ac:dyDescent="0.3">
      <c r="A152" s="3"/>
      <c r="D152"/>
      <c r="I152"/>
    </row>
    <row r="153" spans="1:9" ht="15" x14ac:dyDescent="0.3">
      <c r="A153" s="3"/>
      <c r="D153"/>
      <c r="I153"/>
    </row>
    <row r="154" spans="1:9" ht="15" x14ac:dyDescent="0.3">
      <c r="A154" s="3"/>
      <c r="D154"/>
      <c r="I154"/>
    </row>
    <row r="155" spans="1:9" ht="15" x14ac:dyDescent="0.3">
      <c r="A155" s="3"/>
      <c r="D155"/>
      <c r="I155"/>
    </row>
    <row r="156" spans="1:9" ht="15" x14ac:dyDescent="0.3">
      <c r="A156" s="3"/>
      <c r="D156"/>
      <c r="I156"/>
    </row>
    <row r="157" spans="1:9" ht="15" x14ac:dyDescent="0.3">
      <c r="A157" s="3"/>
      <c r="D157"/>
      <c r="I157"/>
    </row>
    <row r="158" spans="1:9" ht="15" x14ac:dyDescent="0.3">
      <c r="A158" s="3"/>
      <c r="D158"/>
      <c r="I158"/>
    </row>
    <row r="159" spans="1:9" ht="15" x14ac:dyDescent="0.3">
      <c r="A159" s="3"/>
      <c r="D159"/>
      <c r="I159"/>
    </row>
    <row r="160" spans="1:9" ht="15" x14ac:dyDescent="0.3">
      <c r="A160" s="3"/>
      <c r="D160"/>
      <c r="I160"/>
    </row>
    <row r="161" spans="1:9" ht="15" x14ac:dyDescent="0.3">
      <c r="A161" s="3"/>
      <c r="D161"/>
      <c r="I161"/>
    </row>
    <row r="162" spans="1:9" ht="15" x14ac:dyDescent="0.3">
      <c r="A162" s="3"/>
      <c r="D162"/>
      <c r="I162"/>
    </row>
    <row r="163" spans="1:9" ht="15" x14ac:dyDescent="0.3">
      <c r="A163" s="3"/>
      <c r="D163"/>
      <c r="I163"/>
    </row>
    <row r="164" spans="1:9" ht="15" x14ac:dyDescent="0.3">
      <c r="A164" s="3"/>
      <c r="D164"/>
      <c r="I164"/>
    </row>
    <row r="165" spans="1:9" ht="15" x14ac:dyDescent="0.3">
      <c r="A165" s="3"/>
      <c r="D165"/>
      <c r="I165"/>
    </row>
    <row r="166" spans="1:9" ht="15" x14ac:dyDescent="0.3">
      <c r="A166" s="3"/>
      <c r="D166"/>
      <c r="I166"/>
    </row>
    <row r="167" spans="1:9" ht="15" x14ac:dyDescent="0.3">
      <c r="A167" s="3"/>
      <c r="D167"/>
      <c r="I167"/>
    </row>
    <row r="168" spans="1:9" ht="15" x14ac:dyDescent="0.3">
      <c r="A168" s="3"/>
      <c r="D168"/>
      <c r="I168"/>
    </row>
    <row r="169" spans="1:9" ht="15" x14ac:dyDescent="0.3">
      <c r="A169" s="3"/>
      <c r="D169"/>
      <c r="I169"/>
    </row>
    <row r="170" spans="1:9" ht="15" x14ac:dyDescent="0.3">
      <c r="A170" s="3"/>
      <c r="D170"/>
      <c r="I170"/>
    </row>
    <row r="171" spans="1:9" ht="15" x14ac:dyDescent="0.3">
      <c r="A171" s="3"/>
      <c r="D171"/>
      <c r="I171"/>
    </row>
    <row r="172" spans="1:9" ht="15" x14ac:dyDescent="0.3">
      <c r="A172" s="3"/>
      <c r="D172"/>
      <c r="I172"/>
    </row>
    <row r="173" spans="1:9" ht="15" x14ac:dyDescent="0.3">
      <c r="A173" s="3"/>
      <c r="D173"/>
      <c r="I173"/>
    </row>
    <row r="174" spans="1:9" ht="15" x14ac:dyDescent="0.3">
      <c r="A174" s="3"/>
      <c r="D174"/>
      <c r="I174"/>
    </row>
    <row r="175" spans="1:9" ht="15" x14ac:dyDescent="0.3">
      <c r="A175" s="3"/>
      <c r="D175"/>
      <c r="I175"/>
    </row>
    <row r="176" spans="1:9" ht="15" x14ac:dyDescent="0.3">
      <c r="A176" s="3"/>
      <c r="D176"/>
      <c r="I176"/>
    </row>
    <row r="177" spans="1:9" ht="15" x14ac:dyDescent="0.3">
      <c r="A177" s="3"/>
      <c r="D177"/>
      <c r="I177"/>
    </row>
    <row r="178" spans="1:9" ht="15" x14ac:dyDescent="0.3">
      <c r="A178" s="3"/>
      <c r="D178"/>
      <c r="I178"/>
    </row>
    <row r="179" spans="1:9" ht="15" x14ac:dyDescent="0.3">
      <c r="A179" s="3"/>
      <c r="D179"/>
      <c r="I179"/>
    </row>
    <row r="180" spans="1:9" ht="15" x14ac:dyDescent="0.3">
      <c r="A180" s="3"/>
      <c r="D180"/>
      <c r="I180"/>
    </row>
    <row r="181" spans="1:9" ht="15" x14ac:dyDescent="0.3">
      <c r="A181" s="3"/>
      <c r="D181"/>
      <c r="I181"/>
    </row>
    <row r="182" spans="1:9" ht="15" x14ac:dyDescent="0.3">
      <c r="A182" s="3"/>
      <c r="D182"/>
      <c r="I182"/>
    </row>
    <row r="183" spans="1:9" ht="15" x14ac:dyDescent="0.3">
      <c r="A183" s="3"/>
      <c r="D183"/>
      <c r="I183"/>
    </row>
    <row r="184" spans="1:9" ht="15" x14ac:dyDescent="0.3">
      <c r="A184" s="3"/>
      <c r="D184"/>
      <c r="I184"/>
    </row>
    <row r="185" spans="1:9" ht="15" x14ac:dyDescent="0.3">
      <c r="A185" s="3"/>
      <c r="D185"/>
      <c r="I185"/>
    </row>
    <row r="186" spans="1:9" ht="15" x14ac:dyDescent="0.3">
      <c r="A186" s="3"/>
      <c r="D186"/>
      <c r="I186"/>
    </row>
    <row r="187" spans="1:9" ht="15" x14ac:dyDescent="0.3">
      <c r="A187" s="3"/>
      <c r="D187"/>
      <c r="I187"/>
    </row>
    <row r="188" spans="1:9" ht="15" x14ac:dyDescent="0.3">
      <c r="A188" s="3"/>
      <c r="D188"/>
      <c r="I188"/>
    </row>
    <row r="189" spans="1:9" ht="15" x14ac:dyDescent="0.3">
      <c r="A189" s="3"/>
      <c r="D189"/>
      <c r="I189"/>
    </row>
    <row r="190" spans="1:9" ht="15" x14ac:dyDescent="0.3">
      <c r="A190" s="3"/>
      <c r="D190"/>
      <c r="I190"/>
    </row>
    <row r="191" spans="1:9" ht="15" x14ac:dyDescent="0.3">
      <c r="A191" s="3"/>
      <c r="D191"/>
      <c r="I191"/>
    </row>
    <row r="192" spans="1:9" ht="15" x14ac:dyDescent="0.3">
      <c r="A192" s="3"/>
      <c r="D192"/>
      <c r="I192"/>
    </row>
    <row r="193" spans="1:9" ht="15" x14ac:dyDescent="0.3">
      <c r="A193" s="3"/>
      <c r="D193"/>
      <c r="I193"/>
    </row>
    <row r="194" spans="1:9" ht="15" x14ac:dyDescent="0.3">
      <c r="A194" s="3"/>
      <c r="D194"/>
      <c r="I194"/>
    </row>
    <row r="195" spans="1:9" ht="15" x14ac:dyDescent="0.3">
      <c r="A195" s="3"/>
      <c r="D195"/>
      <c r="I195"/>
    </row>
    <row r="196" spans="1:9" ht="15" x14ac:dyDescent="0.3">
      <c r="A196" s="3"/>
      <c r="D196"/>
      <c r="I196"/>
    </row>
    <row r="197" spans="1:9" ht="15" x14ac:dyDescent="0.3">
      <c r="A197" s="3"/>
      <c r="D197"/>
      <c r="I197"/>
    </row>
    <row r="198" spans="1:9" ht="15" x14ac:dyDescent="0.3">
      <c r="A198" s="3"/>
      <c r="D198"/>
      <c r="I198"/>
    </row>
    <row r="199" spans="1:9" ht="15" x14ac:dyDescent="0.3">
      <c r="A199" s="3"/>
      <c r="D199"/>
      <c r="I199"/>
    </row>
    <row r="200" spans="1:9" ht="15" x14ac:dyDescent="0.3">
      <c r="A200" s="3"/>
      <c r="D200"/>
      <c r="I200"/>
    </row>
    <row r="201" spans="1:9" ht="15" x14ac:dyDescent="0.3">
      <c r="A201" s="3"/>
      <c r="D201"/>
      <c r="I201"/>
    </row>
    <row r="202" spans="1:9" ht="15" x14ac:dyDescent="0.3">
      <c r="A202" s="3"/>
      <c r="D202"/>
      <c r="I202"/>
    </row>
    <row r="203" spans="1:9" ht="15" x14ac:dyDescent="0.3">
      <c r="A203" s="3"/>
      <c r="D203"/>
      <c r="I203"/>
    </row>
    <row r="204" spans="1:9" ht="15" x14ac:dyDescent="0.3">
      <c r="A204" s="3"/>
      <c r="D204"/>
      <c r="I204"/>
    </row>
    <row r="205" spans="1:9" ht="15" x14ac:dyDescent="0.3">
      <c r="A205" s="3"/>
      <c r="D205"/>
      <c r="I205"/>
    </row>
    <row r="206" spans="1:9" ht="15" x14ac:dyDescent="0.3">
      <c r="A206" s="3"/>
      <c r="D206"/>
      <c r="I206"/>
    </row>
    <row r="207" spans="1:9" ht="15" x14ac:dyDescent="0.3">
      <c r="A207" s="3"/>
      <c r="D207"/>
      <c r="I207"/>
    </row>
    <row r="208" spans="1:9" ht="15" x14ac:dyDescent="0.3">
      <c r="A208" s="3"/>
      <c r="D208"/>
      <c r="I208"/>
    </row>
    <row r="209" spans="1:9" ht="15" x14ac:dyDescent="0.3">
      <c r="A209" s="3"/>
      <c r="D209"/>
      <c r="I209"/>
    </row>
    <row r="210" spans="1:9" ht="15" x14ac:dyDescent="0.3">
      <c r="A210" s="3"/>
      <c r="D210"/>
      <c r="I210"/>
    </row>
    <row r="211" spans="1:9" ht="15" x14ac:dyDescent="0.3">
      <c r="A211" s="3"/>
      <c r="D211"/>
      <c r="I211"/>
    </row>
    <row r="212" spans="1:9" ht="15" x14ac:dyDescent="0.3">
      <c r="A212" s="3"/>
      <c r="D212"/>
      <c r="I212"/>
    </row>
    <row r="213" spans="1:9" ht="15" x14ac:dyDescent="0.3">
      <c r="A213" s="3"/>
      <c r="D213"/>
      <c r="I213"/>
    </row>
    <row r="214" spans="1:9" ht="15" x14ac:dyDescent="0.3">
      <c r="A214" s="3"/>
      <c r="D214"/>
      <c r="I214"/>
    </row>
    <row r="215" spans="1:9" ht="15" x14ac:dyDescent="0.3">
      <c r="A215" s="3"/>
      <c r="D215"/>
      <c r="I215"/>
    </row>
    <row r="216" spans="1:9" ht="15" x14ac:dyDescent="0.3">
      <c r="A216" s="3"/>
      <c r="D216"/>
      <c r="I216"/>
    </row>
    <row r="217" spans="1:9" ht="15" x14ac:dyDescent="0.3">
      <c r="A217" s="3"/>
      <c r="D217"/>
      <c r="I217"/>
    </row>
    <row r="218" spans="1:9" ht="15" x14ac:dyDescent="0.3">
      <c r="A218" s="3"/>
      <c r="D218"/>
      <c r="I218"/>
    </row>
    <row r="219" spans="1:9" ht="15" x14ac:dyDescent="0.3">
      <c r="A219" s="3"/>
      <c r="D219"/>
      <c r="I219"/>
    </row>
    <row r="220" spans="1:9" ht="15" x14ac:dyDescent="0.3">
      <c r="A220" s="3"/>
      <c r="D220"/>
      <c r="I220"/>
    </row>
    <row r="221" spans="1:9" ht="15" x14ac:dyDescent="0.3">
      <c r="A221" s="3"/>
      <c r="D221"/>
      <c r="I221"/>
    </row>
    <row r="222" spans="1:9" ht="15" x14ac:dyDescent="0.3">
      <c r="A222" s="3"/>
      <c r="D222"/>
      <c r="I222"/>
    </row>
    <row r="223" spans="1:9" ht="15" x14ac:dyDescent="0.3">
      <c r="A223" s="3"/>
      <c r="D223"/>
      <c r="I223"/>
    </row>
    <row r="224" spans="1:9" ht="15" x14ac:dyDescent="0.3">
      <c r="A224" s="3"/>
      <c r="D224"/>
      <c r="I224"/>
    </row>
    <row r="225" spans="1:9" ht="15" x14ac:dyDescent="0.3">
      <c r="A225" s="3"/>
      <c r="D225"/>
      <c r="I225"/>
    </row>
    <row r="226" spans="1:9" ht="15" x14ac:dyDescent="0.3">
      <c r="A226" s="3"/>
      <c r="D226"/>
      <c r="I226"/>
    </row>
    <row r="227" spans="1:9" ht="15" x14ac:dyDescent="0.3">
      <c r="A227" s="3"/>
      <c r="D227"/>
      <c r="I227"/>
    </row>
    <row r="228" spans="1:9" ht="15" x14ac:dyDescent="0.3">
      <c r="A228" s="3"/>
      <c r="D228"/>
      <c r="I228"/>
    </row>
    <row r="229" spans="1:9" ht="15" x14ac:dyDescent="0.3">
      <c r="A229" s="3"/>
      <c r="D229"/>
      <c r="I229"/>
    </row>
    <row r="230" spans="1:9" ht="15" x14ac:dyDescent="0.3">
      <c r="A230" s="3"/>
      <c r="D230"/>
      <c r="I230"/>
    </row>
    <row r="231" spans="1:9" ht="15" x14ac:dyDescent="0.3">
      <c r="A231" s="3"/>
      <c r="D231"/>
      <c r="I231"/>
    </row>
    <row r="232" spans="1:9" ht="15" x14ac:dyDescent="0.3">
      <c r="A232" s="3"/>
      <c r="D232"/>
      <c r="I232"/>
    </row>
    <row r="233" spans="1:9" ht="15" x14ac:dyDescent="0.3">
      <c r="A233" s="3"/>
      <c r="D233"/>
      <c r="I233"/>
    </row>
    <row r="234" spans="1:9" ht="15" x14ac:dyDescent="0.3">
      <c r="A234" s="3"/>
      <c r="D234"/>
      <c r="I234"/>
    </row>
    <row r="235" spans="1:9" ht="15" x14ac:dyDescent="0.3">
      <c r="A235" s="3"/>
      <c r="D235"/>
      <c r="I235"/>
    </row>
    <row r="236" spans="1:9" ht="15" x14ac:dyDescent="0.3">
      <c r="A236" s="3"/>
      <c r="D236"/>
      <c r="I236"/>
    </row>
    <row r="237" spans="1:9" ht="15" x14ac:dyDescent="0.3">
      <c r="A237" s="3"/>
      <c r="D237"/>
      <c r="I237"/>
    </row>
    <row r="238" spans="1:9" ht="15" x14ac:dyDescent="0.3">
      <c r="A238" s="3"/>
      <c r="D238"/>
      <c r="I238"/>
    </row>
    <row r="239" spans="1:9" ht="15" x14ac:dyDescent="0.3">
      <c r="A239" s="3"/>
      <c r="D239"/>
      <c r="I239"/>
    </row>
    <row r="240" spans="1:9" ht="15" x14ac:dyDescent="0.3">
      <c r="A240" s="3"/>
      <c r="D240"/>
      <c r="I240"/>
    </row>
    <row r="241" spans="1:9" ht="15" x14ac:dyDescent="0.3">
      <c r="A241" s="3"/>
      <c r="D241"/>
      <c r="I241"/>
    </row>
    <row r="242" spans="1:9" ht="15" x14ac:dyDescent="0.3">
      <c r="A242" s="3"/>
      <c r="D242"/>
      <c r="I242"/>
    </row>
    <row r="243" spans="1:9" ht="15" x14ac:dyDescent="0.3">
      <c r="A243" s="3"/>
      <c r="D243"/>
      <c r="I243"/>
    </row>
    <row r="244" spans="1:9" ht="15" x14ac:dyDescent="0.3">
      <c r="A244" s="3"/>
      <c r="D244"/>
      <c r="I244"/>
    </row>
    <row r="245" spans="1:9" ht="15" x14ac:dyDescent="0.3">
      <c r="A245" s="3"/>
      <c r="D245"/>
      <c r="I245"/>
    </row>
    <row r="246" spans="1:9" ht="15" x14ac:dyDescent="0.3">
      <c r="A246" s="3"/>
      <c r="D246"/>
      <c r="I246"/>
    </row>
    <row r="247" spans="1:9" ht="15" x14ac:dyDescent="0.3">
      <c r="A247" s="3"/>
      <c r="D247"/>
      <c r="I247"/>
    </row>
    <row r="248" spans="1:9" ht="15" x14ac:dyDescent="0.3">
      <c r="A248" s="3"/>
      <c r="D248"/>
      <c r="I248"/>
    </row>
    <row r="249" spans="1:9" ht="15" x14ac:dyDescent="0.3">
      <c r="A249" s="3"/>
      <c r="D249"/>
      <c r="I249"/>
    </row>
    <row r="250" spans="1:9" ht="15" x14ac:dyDescent="0.3">
      <c r="A250" s="3"/>
      <c r="D250"/>
      <c r="I250"/>
    </row>
    <row r="251" spans="1:9" ht="15" x14ac:dyDescent="0.3">
      <c r="A251" s="3"/>
      <c r="D251"/>
      <c r="I251"/>
    </row>
    <row r="252" spans="1:9" ht="15" x14ac:dyDescent="0.3">
      <c r="A252" s="3"/>
      <c r="D252"/>
      <c r="I252"/>
    </row>
    <row r="253" spans="1:9" ht="15" x14ac:dyDescent="0.3">
      <c r="A253" s="3"/>
      <c r="D253"/>
      <c r="I253"/>
    </row>
    <row r="254" spans="1:9" ht="15" x14ac:dyDescent="0.3">
      <c r="A254" s="3"/>
      <c r="D254"/>
      <c r="I254"/>
    </row>
    <row r="255" spans="1:9" ht="15" x14ac:dyDescent="0.3">
      <c r="A255" s="3"/>
      <c r="D255"/>
      <c r="I255"/>
    </row>
    <row r="256" spans="1:9" ht="15" x14ac:dyDescent="0.3">
      <c r="A256" s="3"/>
      <c r="D256"/>
      <c r="I256"/>
    </row>
    <row r="257" spans="1:9" ht="15" x14ac:dyDescent="0.3">
      <c r="A257" s="3"/>
      <c r="D257"/>
      <c r="I257"/>
    </row>
    <row r="258" spans="1:9" ht="15" x14ac:dyDescent="0.3">
      <c r="A258" s="3"/>
      <c r="D258"/>
      <c r="I258"/>
    </row>
    <row r="259" spans="1:9" ht="15" x14ac:dyDescent="0.3">
      <c r="A259" s="3"/>
      <c r="D259"/>
      <c r="I259"/>
    </row>
    <row r="260" spans="1:9" ht="15" x14ac:dyDescent="0.3">
      <c r="A260" s="3"/>
      <c r="D260"/>
      <c r="I260"/>
    </row>
    <row r="261" spans="1:9" ht="15" x14ac:dyDescent="0.3">
      <c r="A261" s="3"/>
      <c r="D261"/>
      <c r="I261"/>
    </row>
    <row r="262" spans="1:9" ht="15" x14ac:dyDescent="0.3">
      <c r="A262" s="3"/>
      <c r="D262"/>
      <c r="I262"/>
    </row>
    <row r="263" spans="1:9" ht="15" x14ac:dyDescent="0.3">
      <c r="A263" s="3"/>
      <c r="D263"/>
      <c r="I263"/>
    </row>
    <row r="264" spans="1:9" ht="15" x14ac:dyDescent="0.3">
      <c r="A264" s="3"/>
      <c r="D264"/>
      <c r="I264"/>
    </row>
    <row r="265" spans="1:9" ht="15" x14ac:dyDescent="0.3">
      <c r="A265" s="3"/>
      <c r="D265"/>
      <c r="I265"/>
    </row>
    <row r="266" spans="1:9" ht="15" x14ac:dyDescent="0.3">
      <c r="A266" s="3"/>
      <c r="D266"/>
      <c r="I266"/>
    </row>
    <row r="267" spans="1:9" ht="15" x14ac:dyDescent="0.3">
      <c r="A267" s="3"/>
      <c r="D267"/>
      <c r="I267"/>
    </row>
    <row r="268" spans="1:9" ht="15" x14ac:dyDescent="0.3">
      <c r="A268" s="3"/>
      <c r="D268"/>
      <c r="I268"/>
    </row>
    <row r="269" spans="1:9" ht="15" x14ac:dyDescent="0.3">
      <c r="A269" s="3"/>
      <c r="D269"/>
      <c r="I269"/>
    </row>
    <row r="270" spans="1:9" ht="15" x14ac:dyDescent="0.3">
      <c r="A270" s="3"/>
      <c r="D270"/>
      <c r="I270"/>
    </row>
    <row r="271" spans="1:9" ht="15" x14ac:dyDescent="0.3">
      <c r="A271" s="3"/>
      <c r="D271"/>
      <c r="I271"/>
    </row>
    <row r="272" spans="1:9" ht="15" x14ac:dyDescent="0.3">
      <c r="A272" s="3"/>
      <c r="D272"/>
      <c r="I272"/>
    </row>
    <row r="273" spans="1:9" ht="15" x14ac:dyDescent="0.3">
      <c r="A273" s="3"/>
      <c r="D273"/>
      <c r="I273"/>
    </row>
    <row r="274" spans="1:9" ht="15" x14ac:dyDescent="0.3">
      <c r="A274" s="3"/>
      <c r="D274"/>
      <c r="I274"/>
    </row>
    <row r="275" spans="1:9" ht="15" x14ac:dyDescent="0.3">
      <c r="A275" s="3"/>
      <c r="D275"/>
      <c r="I275"/>
    </row>
    <row r="276" spans="1:9" ht="15" x14ac:dyDescent="0.3">
      <c r="A276" s="3"/>
      <c r="D276"/>
      <c r="I276"/>
    </row>
    <row r="277" spans="1:9" ht="15" x14ac:dyDescent="0.3">
      <c r="A277" s="3"/>
      <c r="D277"/>
      <c r="I277"/>
    </row>
    <row r="278" spans="1:9" ht="15" x14ac:dyDescent="0.3">
      <c r="A278" s="3"/>
    </row>
    <row r="279" spans="1:9" ht="15" x14ac:dyDescent="0.3">
      <c r="A279" s="3"/>
    </row>
    <row r="280" spans="1:9" ht="15" x14ac:dyDescent="0.3">
      <c r="A280" s="3"/>
    </row>
    <row r="281" spans="1:9" ht="15" x14ac:dyDescent="0.3">
      <c r="A281" s="3"/>
    </row>
    <row r="282" spans="1:9" ht="15" x14ac:dyDescent="0.3">
      <c r="A282" s="3"/>
    </row>
    <row r="283" spans="1:9" ht="15" x14ac:dyDescent="0.3">
      <c r="A283" s="3"/>
    </row>
    <row r="284" spans="1:9" ht="15" x14ac:dyDescent="0.3">
      <c r="A284" s="3"/>
    </row>
    <row r="285" spans="1:9" ht="15" x14ac:dyDescent="0.3">
      <c r="A285" s="3"/>
    </row>
    <row r="286" spans="1:9" ht="15" x14ac:dyDescent="0.3">
      <c r="A286" s="3"/>
    </row>
    <row r="287" spans="1:9" ht="15" x14ac:dyDescent="0.3">
      <c r="A287" s="3"/>
    </row>
    <row r="288" spans="1:9" ht="15" x14ac:dyDescent="0.3">
      <c r="A288" s="3"/>
    </row>
    <row r="289" spans="1:1" ht="15" x14ac:dyDescent="0.3">
      <c r="A289" s="3"/>
    </row>
    <row r="290" spans="1:1" ht="15" x14ac:dyDescent="0.3">
      <c r="A290" s="3"/>
    </row>
    <row r="291" spans="1:1" ht="15" x14ac:dyDescent="0.3">
      <c r="A291" s="3"/>
    </row>
    <row r="292" spans="1:1" ht="15" x14ac:dyDescent="0.3">
      <c r="A292" s="3"/>
    </row>
    <row r="293" spans="1:1" ht="15" x14ac:dyDescent="0.3">
      <c r="A293" s="3"/>
    </row>
    <row r="294" spans="1:1" ht="15" x14ac:dyDescent="0.3">
      <c r="A294" s="3"/>
    </row>
    <row r="295" spans="1:1" ht="15" x14ac:dyDescent="0.3">
      <c r="A295" s="3"/>
    </row>
    <row r="296" spans="1:1" ht="15" x14ac:dyDescent="0.3">
      <c r="A296" s="3"/>
    </row>
    <row r="297" spans="1:1" ht="15" x14ac:dyDescent="0.3">
      <c r="A297" s="3"/>
    </row>
    <row r="298" spans="1:1" ht="15" x14ac:dyDescent="0.3">
      <c r="A298" s="3"/>
    </row>
    <row r="299" spans="1:1" ht="15" x14ac:dyDescent="0.3">
      <c r="A299" s="3"/>
    </row>
    <row r="300" spans="1:1" ht="15" x14ac:dyDescent="0.3">
      <c r="A300" s="3"/>
    </row>
    <row r="301" spans="1:1" ht="15" x14ac:dyDescent="0.3">
      <c r="A301" s="3"/>
    </row>
    <row r="302" spans="1:1" ht="15" x14ac:dyDescent="0.3">
      <c r="A302" s="3"/>
    </row>
    <row r="303" spans="1:1" ht="15" x14ac:dyDescent="0.3">
      <c r="A303" s="3"/>
    </row>
    <row r="304" spans="1:1" ht="15" x14ac:dyDescent="0.3">
      <c r="A304" s="3"/>
    </row>
    <row r="305" spans="1:1" ht="15" x14ac:dyDescent="0.3">
      <c r="A305" s="3"/>
    </row>
    <row r="306" spans="1:1" ht="15" x14ac:dyDescent="0.3">
      <c r="A306" s="3"/>
    </row>
    <row r="307" spans="1:1" ht="15" x14ac:dyDescent="0.3">
      <c r="A307" s="3"/>
    </row>
    <row r="308" spans="1:1" ht="15" x14ac:dyDescent="0.3">
      <c r="A308" s="3"/>
    </row>
    <row r="309" spans="1:1" ht="15" x14ac:dyDescent="0.3">
      <c r="A309" s="3"/>
    </row>
    <row r="310" spans="1:1" ht="15" x14ac:dyDescent="0.3">
      <c r="A310" s="3"/>
    </row>
    <row r="311" spans="1:1" ht="15" x14ac:dyDescent="0.3">
      <c r="A311" s="3"/>
    </row>
    <row r="312" spans="1:1" ht="15" x14ac:dyDescent="0.3">
      <c r="A312" s="3"/>
    </row>
    <row r="313" spans="1:1" ht="15" x14ac:dyDescent="0.3">
      <c r="A313" s="3"/>
    </row>
    <row r="314" spans="1:1" ht="15" x14ac:dyDescent="0.3">
      <c r="A314" s="3"/>
    </row>
    <row r="315" spans="1:1" ht="15" x14ac:dyDescent="0.3">
      <c r="A315" s="3"/>
    </row>
    <row r="316" spans="1:1" ht="15" x14ac:dyDescent="0.3">
      <c r="A316" s="3"/>
    </row>
    <row r="317" spans="1:1" ht="15" x14ac:dyDescent="0.3">
      <c r="A317" s="3"/>
    </row>
    <row r="318" spans="1:1" ht="15" x14ac:dyDescent="0.3">
      <c r="A318" s="3"/>
    </row>
    <row r="319" spans="1:1" ht="15" x14ac:dyDescent="0.3">
      <c r="A319" s="3"/>
    </row>
    <row r="320" spans="1:1" ht="15" x14ac:dyDescent="0.3">
      <c r="A320" s="3"/>
    </row>
    <row r="321" spans="1:1" ht="15" x14ac:dyDescent="0.3">
      <c r="A321" s="3"/>
    </row>
    <row r="322" spans="1:1" ht="15" x14ac:dyDescent="0.3">
      <c r="A322" s="3"/>
    </row>
    <row r="323" spans="1:1" ht="15" x14ac:dyDescent="0.3">
      <c r="A323" s="3"/>
    </row>
    <row r="324" spans="1:1" ht="15" x14ac:dyDescent="0.3">
      <c r="A324" s="3"/>
    </row>
    <row r="325" spans="1:1" ht="15" x14ac:dyDescent="0.3">
      <c r="A325" s="3"/>
    </row>
    <row r="326" spans="1:1" ht="15" x14ac:dyDescent="0.3">
      <c r="A326" s="3"/>
    </row>
    <row r="327" spans="1:1" ht="15" x14ac:dyDescent="0.3">
      <c r="A327" s="3"/>
    </row>
    <row r="328" spans="1:1" ht="15" x14ac:dyDescent="0.3">
      <c r="A328" s="3"/>
    </row>
    <row r="329" spans="1:1" ht="15" x14ac:dyDescent="0.3">
      <c r="A329" s="3"/>
    </row>
    <row r="330" spans="1:1" ht="15" x14ac:dyDescent="0.3">
      <c r="A330" s="3"/>
    </row>
    <row r="331" spans="1:1" ht="15" x14ac:dyDescent="0.3">
      <c r="A331" s="3"/>
    </row>
    <row r="332" spans="1:1" ht="15" x14ac:dyDescent="0.3">
      <c r="A332" s="3"/>
    </row>
    <row r="333" spans="1:1" ht="15" x14ac:dyDescent="0.3">
      <c r="A333" s="3"/>
    </row>
    <row r="334" spans="1:1" ht="15" x14ac:dyDescent="0.3">
      <c r="A334" s="3"/>
    </row>
    <row r="335" spans="1:1" ht="15" x14ac:dyDescent="0.3">
      <c r="A335" s="3"/>
    </row>
    <row r="336" spans="1:1" ht="15" x14ac:dyDescent="0.3">
      <c r="A336" s="3"/>
    </row>
    <row r="337" spans="1:1" ht="15" x14ac:dyDescent="0.3">
      <c r="A337" s="3"/>
    </row>
    <row r="338" spans="1:1" ht="15" x14ac:dyDescent="0.3">
      <c r="A338" s="3"/>
    </row>
    <row r="339" spans="1:1" ht="15" x14ac:dyDescent="0.3">
      <c r="A339" s="3"/>
    </row>
    <row r="340" spans="1:1" ht="15" x14ac:dyDescent="0.3">
      <c r="A340" s="3"/>
    </row>
    <row r="341" spans="1:1" ht="15" x14ac:dyDescent="0.3">
      <c r="A341" s="3"/>
    </row>
    <row r="342" spans="1:1" ht="15" x14ac:dyDescent="0.3">
      <c r="A342" s="3"/>
    </row>
    <row r="343" spans="1:1" ht="15" x14ac:dyDescent="0.3">
      <c r="A343" s="3"/>
    </row>
    <row r="344" spans="1:1" ht="15" x14ac:dyDescent="0.3">
      <c r="A344" s="3"/>
    </row>
    <row r="345" spans="1:1" ht="15" x14ac:dyDescent="0.3">
      <c r="A345" s="3"/>
    </row>
    <row r="346" spans="1:1" ht="15" x14ac:dyDescent="0.3">
      <c r="A346" s="3"/>
    </row>
    <row r="347" spans="1:1" ht="15" x14ac:dyDescent="0.3">
      <c r="A347" s="3"/>
    </row>
    <row r="348" spans="1:1" ht="15" x14ac:dyDescent="0.3">
      <c r="A348" s="3"/>
    </row>
    <row r="349" spans="1:1" ht="15" x14ac:dyDescent="0.3">
      <c r="A349" s="3"/>
    </row>
    <row r="350" spans="1:1" ht="15" x14ac:dyDescent="0.3">
      <c r="A350" s="3"/>
    </row>
    <row r="351" spans="1:1" ht="15" x14ac:dyDescent="0.3">
      <c r="A351" s="3"/>
    </row>
    <row r="352" spans="1:1" ht="15" x14ac:dyDescent="0.3">
      <c r="A352" s="3"/>
    </row>
    <row r="353" spans="1:1" ht="15" x14ac:dyDescent="0.3">
      <c r="A353" s="3"/>
    </row>
    <row r="354" spans="1:1" ht="15" x14ac:dyDescent="0.3">
      <c r="A354" s="3"/>
    </row>
    <row r="355" spans="1:1" ht="15" x14ac:dyDescent="0.3">
      <c r="A355" s="3"/>
    </row>
    <row r="356" spans="1:1" ht="15" x14ac:dyDescent="0.3">
      <c r="A356" s="3"/>
    </row>
    <row r="357" spans="1:1" ht="15" x14ac:dyDescent="0.3">
      <c r="A357" s="3"/>
    </row>
    <row r="358" spans="1:1" ht="15" x14ac:dyDescent="0.3">
      <c r="A358" s="3"/>
    </row>
    <row r="359" spans="1:1" ht="15" x14ac:dyDescent="0.3">
      <c r="A359" s="3"/>
    </row>
    <row r="360" spans="1:1" ht="15" x14ac:dyDescent="0.3">
      <c r="A360" s="3"/>
    </row>
    <row r="361" spans="1:1" ht="15" x14ac:dyDescent="0.3">
      <c r="A361" s="3"/>
    </row>
    <row r="362" spans="1:1" ht="15" x14ac:dyDescent="0.3">
      <c r="A362" s="3"/>
    </row>
    <row r="363" spans="1:1" ht="15" x14ac:dyDescent="0.3">
      <c r="A363" s="3"/>
    </row>
    <row r="364" spans="1:1" ht="15" x14ac:dyDescent="0.3">
      <c r="A364" s="3"/>
    </row>
    <row r="365" spans="1:1" ht="15" x14ac:dyDescent="0.3">
      <c r="A365" s="3"/>
    </row>
    <row r="366" spans="1:1" ht="15" x14ac:dyDescent="0.3">
      <c r="A366" s="3"/>
    </row>
    <row r="367" spans="1:1" ht="15" x14ac:dyDescent="0.3">
      <c r="A367" s="3"/>
    </row>
    <row r="368" spans="1:1" ht="15" x14ac:dyDescent="0.3">
      <c r="A368" s="3"/>
    </row>
    <row r="369" spans="1:1" ht="15" x14ac:dyDescent="0.3">
      <c r="A369" s="3"/>
    </row>
    <row r="370" spans="1:1" ht="15" x14ac:dyDescent="0.3">
      <c r="A370" s="3"/>
    </row>
    <row r="371" spans="1:1" ht="15" x14ac:dyDescent="0.3">
      <c r="A371" s="3"/>
    </row>
    <row r="372" spans="1:1" ht="15" x14ac:dyDescent="0.3">
      <c r="A372" s="3"/>
    </row>
    <row r="373" spans="1:1" ht="15" x14ac:dyDescent="0.3">
      <c r="A373" s="3"/>
    </row>
    <row r="374" spans="1:1" ht="15" x14ac:dyDescent="0.3">
      <c r="A374" s="3"/>
    </row>
    <row r="375" spans="1:1" ht="15" x14ac:dyDescent="0.3">
      <c r="A375" s="3"/>
    </row>
    <row r="376" spans="1:1" ht="15" x14ac:dyDescent="0.3">
      <c r="A376" s="3"/>
    </row>
    <row r="377" spans="1:1" ht="15" x14ac:dyDescent="0.3">
      <c r="A377" s="3"/>
    </row>
    <row r="378" spans="1:1" ht="15" x14ac:dyDescent="0.3">
      <c r="A378" s="3"/>
    </row>
    <row r="379" spans="1:1" ht="15" x14ac:dyDescent="0.3">
      <c r="A379" s="3"/>
    </row>
    <row r="380" spans="1:1" ht="15" x14ac:dyDescent="0.3">
      <c r="A380" s="3"/>
    </row>
    <row r="381" spans="1:1" ht="15" x14ac:dyDescent="0.3">
      <c r="A381" s="3"/>
    </row>
    <row r="382" spans="1:1" ht="15" x14ac:dyDescent="0.3">
      <c r="A382" s="3"/>
    </row>
    <row r="383" spans="1:1" ht="15" x14ac:dyDescent="0.3">
      <c r="A383" s="3"/>
    </row>
    <row r="384" spans="1:1" ht="15" x14ac:dyDescent="0.3">
      <c r="A384" s="3"/>
    </row>
    <row r="385" spans="1:1" ht="15" x14ac:dyDescent="0.3">
      <c r="A385" s="3"/>
    </row>
    <row r="386" spans="1:1" ht="15" x14ac:dyDescent="0.3">
      <c r="A386" s="3"/>
    </row>
    <row r="387" spans="1:1" ht="15" x14ac:dyDescent="0.3">
      <c r="A387" s="3"/>
    </row>
    <row r="388" spans="1:1" ht="15" x14ac:dyDescent="0.3">
      <c r="A388" s="3"/>
    </row>
    <row r="389" spans="1:1" ht="15" x14ac:dyDescent="0.3">
      <c r="A389" s="3"/>
    </row>
    <row r="390" spans="1:1" ht="15" x14ac:dyDescent="0.3">
      <c r="A390" s="3"/>
    </row>
    <row r="391" spans="1:1" ht="15" x14ac:dyDescent="0.3">
      <c r="A391" s="3"/>
    </row>
    <row r="392" spans="1:1" ht="15" x14ac:dyDescent="0.3">
      <c r="A392" s="3"/>
    </row>
    <row r="393" spans="1:1" ht="15" x14ac:dyDescent="0.3">
      <c r="A393" s="3"/>
    </row>
    <row r="394" spans="1:1" ht="15" x14ac:dyDescent="0.3">
      <c r="A394" s="3"/>
    </row>
    <row r="395" spans="1:1" ht="15" x14ac:dyDescent="0.3">
      <c r="A395" s="3"/>
    </row>
    <row r="396" spans="1:1" ht="15" x14ac:dyDescent="0.3">
      <c r="A396" s="3"/>
    </row>
    <row r="397" spans="1:1" ht="15" x14ac:dyDescent="0.3">
      <c r="A397" s="3"/>
    </row>
    <row r="398" spans="1:1" ht="15" x14ac:dyDescent="0.3">
      <c r="A398" s="3"/>
    </row>
    <row r="399" spans="1:1" ht="15" x14ac:dyDescent="0.3">
      <c r="A399" s="3"/>
    </row>
    <row r="400" spans="1:1" ht="15" x14ac:dyDescent="0.3">
      <c r="A400" s="3"/>
    </row>
    <row r="401" spans="1:1" ht="15" x14ac:dyDescent="0.3">
      <c r="A401" s="3"/>
    </row>
    <row r="402" spans="1:1" ht="15" x14ac:dyDescent="0.3">
      <c r="A402" s="3"/>
    </row>
    <row r="403" spans="1:1" ht="15" x14ac:dyDescent="0.3">
      <c r="A403" s="3"/>
    </row>
    <row r="404" spans="1:1" ht="15" x14ac:dyDescent="0.3">
      <c r="A404" s="3"/>
    </row>
    <row r="405" spans="1:1" ht="15" x14ac:dyDescent="0.3">
      <c r="A405" s="3"/>
    </row>
    <row r="406" spans="1:1" ht="15" x14ac:dyDescent="0.3">
      <c r="A406" s="3"/>
    </row>
    <row r="407" spans="1:1" ht="15" x14ac:dyDescent="0.3">
      <c r="A407" s="3"/>
    </row>
    <row r="408" spans="1:1" ht="15" x14ac:dyDescent="0.3">
      <c r="A408" s="3"/>
    </row>
    <row r="409" spans="1:1" ht="15" x14ac:dyDescent="0.3">
      <c r="A409" s="3"/>
    </row>
    <row r="410" spans="1:1" ht="15" x14ac:dyDescent="0.3">
      <c r="A410" s="3"/>
    </row>
    <row r="411" spans="1:1" ht="15" x14ac:dyDescent="0.3">
      <c r="A411" s="3"/>
    </row>
    <row r="412" spans="1:1" ht="15" x14ac:dyDescent="0.3">
      <c r="A412" s="3"/>
    </row>
    <row r="413" spans="1:1" ht="15" x14ac:dyDescent="0.3">
      <c r="A413" s="3"/>
    </row>
    <row r="414" spans="1:1" ht="15" x14ac:dyDescent="0.3">
      <c r="A414" s="3"/>
    </row>
    <row r="415" spans="1:1" ht="15" x14ac:dyDescent="0.3">
      <c r="A415" s="3"/>
    </row>
    <row r="416" spans="1:1" ht="15" x14ac:dyDescent="0.3">
      <c r="A416" s="3"/>
    </row>
    <row r="417" spans="1:1" ht="15" x14ac:dyDescent="0.3">
      <c r="A417" s="3"/>
    </row>
    <row r="418" spans="1:1" ht="15" x14ac:dyDescent="0.3">
      <c r="A418" s="3"/>
    </row>
    <row r="419" spans="1:1" ht="15" x14ac:dyDescent="0.3">
      <c r="A419" s="3"/>
    </row>
    <row r="420" spans="1:1" ht="15" x14ac:dyDescent="0.3">
      <c r="A420" s="3"/>
    </row>
    <row r="421" spans="1:1" ht="15" x14ac:dyDescent="0.3">
      <c r="A421" s="3"/>
    </row>
    <row r="422" spans="1:1" ht="15" x14ac:dyDescent="0.3">
      <c r="A422" s="3"/>
    </row>
    <row r="423" spans="1:1" ht="15" x14ac:dyDescent="0.3">
      <c r="A423" s="3"/>
    </row>
    <row r="424" spans="1:1" ht="15" x14ac:dyDescent="0.3">
      <c r="A424" s="3"/>
    </row>
    <row r="425" spans="1:1" ht="15" x14ac:dyDescent="0.3">
      <c r="A425" s="3"/>
    </row>
    <row r="426" spans="1:1" ht="15" x14ac:dyDescent="0.3">
      <c r="A426" s="3"/>
    </row>
    <row r="427" spans="1:1" ht="15" x14ac:dyDescent="0.3">
      <c r="A427" s="3"/>
    </row>
    <row r="428" spans="1:1" ht="15" x14ac:dyDescent="0.3">
      <c r="A428" s="3"/>
    </row>
    <row r="429" spans="1:1" ht="15" x14ac:dyDescent="0.3">
      <c r="A429" s="3"/>
    </row>
    <row r="430" spans="1:1" ht="15" x14ac:dyDescent="0.3">
      <c r="A430" s="3"/>
    </row>
    <row r="431" spans="1:1" ht="15" x14ac:dyDescent="0.3">
      <c r="A431" s="3"/>
    </row>
    <row r="432" spans="1:1" ht="15" x14ac:dyDescent="0.3">
      <c r="A432" s="3"/>
    </row>
    <row r="433" spans="1:1" ht="15" x14ac:dyDescent="0.3">
      <c r="A433" s="3"/>
    </row>
    <row r="434" spans="1:1" ht="15" x14ac:dyDescent="0.3">
      <c r="A434" s="3"/>
    </row>
    <row r="435" spans="1:1" ht="15" x14ac:dyDescent="0.3">
      <c r="A435" s="3"/>
    </row>
    <row r="436" spans="1:1" ht="15" x14ac:dyDescent="0.3">
      <c r="A436" s="3"/>
    </row>
    <row r="437" spans="1:1" ht="15" x14ac:dyDescent="0.3">
      <c r="A437" s="3"/>
    </row>
    <row r="438" spans="1:1" ht="15" x14ac:dyDescent="0.3">
      <c r="A438" s="3"/>
    </row>
    <row r="439" spans="1:1" ht="15" x14ac:dyDescent="0.3">
      <c r="A439" s="3"/>
    </row>
    <row r="440" spans="1:1" ht="15" x14ac:dyDescent="0.3">
      <c r="A440" s="3"/>
    </row>
    <row r="441" spans="1:1" ht="15" x14ac:dyDescent="0.3">
      <c r="A441" s="3"/>
    </row>
    <row r="442" spans="1:1" ht="15" x14ac:dyDescent="0.3">
      <c r="A442" s="3"/>
    </row>
    <row r="443" spans="1:1" ht="15" x14ac:dyDescent="0.3">
      <c r="A443" s="3"/>
    </row>
    <row r="444" spans="1:1" ht="15" x14ac:dyDescent="0.3">
      <c r="A444" s="3"/>
    </row>
    <row r="445" spans="1:1" ht="15" x14ac:dyDescent="0.3">
      <c r="A445" s="3"/>
    </row>
    <row r="446" spans="1:1" ht="15" x14ac:dyDescent="0.3">
      <c r="A446" s="3"/>
    </row>
    <row r="447" spans="1:1" ht="15" x14ac:dyDescent="0.3">
      <c r="A447" s="3"/>
    </row>
    <row r="448" spans="1:1" ht="15" x14ac:dyDescent="0.3">
      <c r="A448" s="3"/>
    </row>
    <row r="449" spans="1:1" ht="15" x14ac:dyDescent="0.3">
      <c r="A449" s="3"/>
    </row>
    <row r="450" spans="1:1" ht="15" x14ac:dyDescent="0.3">
      <c r="A450" s="3"/>
    </row>
    <row r="451" spans="1:1" ht="15" x14ac:dyDescent="0.3">
      <c r="A451" s="3"/>
    </row>
    <row r="452" spans="1:1" ht="15" x14ac:dyDescent="0.3">
      <c r="A452" s="3"/>
    </row>
    <row r="453" spans="1:1" ht="15" x14ac:dyDescent="0.3">
      <c r="A453" s="3"/>
    </row>
    <row r="454" spans="1:1" ht="15" x14ac:dyDescent="0.3">
      <c r="A454" s="3"/>
    </row>
    <row r="455" spans="1:1" ht="15" x14ac:dyDescent="0.3">
      <c r="A455" s="3"/>
    </row>
    <row r="456" spans="1:1" ht="15" x14ac:dyDescent="0.3">
      <c r="A456" s="3"/>
    </row>
    <row r="457" spans="1:1" ht="15" x14ac:dyDescent="0.3">
      <c r="A457" s="3"/>
    </row>
    <row r="458" spans="1:1" ht="15" x14ac:dyDescent="0.3">
      <c r="A458" s="3"/>
    </row>
    <row r="459" spans="1:1" ht="15" x14ac:dyDescent="0.3">
      <c r="A459" s="3"/>
    </row>
    <row r="460" spans="1:1" ht="15" x14ac:dyDescent="0.3">
      <c r="A460" s="3"/>
    </row>
    <row r="461" spans="1:1" ht="15" x14ac:dyDescent="0.3">
      <c r="A461" s="3"/>
    </row>
    <row r="462" spans="1:1" ht="15" x14ac:dyDescent="0.3">
      <c r="A462" s="3"/>
    </row>
    <row r="463" spans="1:1" ht="15" x14ac:dyDescent="0.3">
      <c r="A463" s="3"/>
    </row>
    <row r="464" spans="1:1" ht="15" x14ac:dyDescent="0.3">
      <c r="A464" s="3"/>
    </row>
    <row r="465" spans="1:1" ht="15" x14ac:dyDescent="0.3">
      <c r="A465" s="3"/>
    </row>
    <row r="466" spans="1:1" ht="15" x14ac:dyDescent="0.3">
      <c r="A466" s="3"/>
    </row>
    <row r="467" spans="1:1" ht="15" x14ac:dyDescent="0.3">
      <c r="A467" s="3"/>
    </row>
    <row r="468" spans="1:1" ht="15" x14ac:dyDescent="0.3">
      <c r="A468" s="3"/>
    </row>
    <row r="469" spans="1:1" ht="15" x14ac:dyDescent="0.3">
      <c r="A469" s="3"/>
    </row>
    <row r="470" spans="1:1" ht="15" x14ac:dyDescent="0.3">
      <c r="A470" s="3"/>
    </row>
    <row r="471" spans="1:1" ht="15" x14ac:dyDescent="0.3">
      <c r="A471" s="3"/>
    </row>
    <row r="472" spans="1:1" ht="15" x14ac:dyDescent="0.3">
      <c r="A472" s="3"/>
    </row>
    <row r="473" spans="1:1" ht="15" x14ac:dyDescent="0.3">
      <c r="A473" s="3"/>
    </row>
    <row r="474" spans="1:1" ht="15" x14ac:dyDescent="0.3">
      <c r="A474" s="3"/>
    </row>
    <row r="475" spans="1:1" ht="15" x14ac:dyDescent="0.3">
      <c r="A475" s="3"/>
    </row>
    <row r="476" spans="1:1" ht="15" x14ac:dyDescent="0.3">
      <c r="A476" s="3"/>
    </row>
    <row r="477" spans="1:1" ht="15" x14ac:dyDescent="0.3">
      <c r="A477" s="3"/>
    </row>
    <row r="478" spans="1:1" ht="15" x14ac:dyDescent="0.3">
      <c r="A478" s="3"/>
    </row>
    <row r="479" spans="1:1" ht="15" x14ac:dyDescent="0.3">
      <c r="A479" s="3"/>
    </row>
    <row r="480" spans="1:1" ht="15" x14ac:dyDescent="0.3">
      <c r="A480" s="3"/>
    </row>
    <row r="481" spans="1:1" ht="15" x14ac:dyDescent="0.3">
      <c r="A481" s="3"/>
    </row>
    <row r="482" spans="1:1" ht="15" x14ac:dyDescent="0.3">
      <c r="A482" s="3"/>
    </row>
    <row r="483" spans="1:1" ht="15" x14ac:dyDescent="0.3">
      <c r="A483" s="3"/>
    </row>
    <row r="484" spans="1:1" ht="15" x14ac:dyDescent="0.3">
      <c r="A484" s="3"/>
    </row>
    <row r="485" spans="1:1" ht="15" x14ac:dyDescent="0.3">
      <c r="A485" s="3"/>
    </row>
    <row r="486" spans="1:1" ht="15" x14ac:dyDescent="0.3">
      <c r="A486" s="3"/>
    </row>
    <row r="487" spans="1:1" ht="15" x14ac:dyDescent="0.3">
      <c r="A487" s="3"/>
    </row>
    <row r="488" spans="1:1" ht="15" x14ac:dyDescent="0.3">
      <c r="A488" s="3"/>
    </row>
    <row r="489" spans="1:1" ht="15" x14ac:dyDescent="0.3">
      <c r="A489" s="3"/>
    </row>
    <row r="490" spans="1:1" ht="15" x14ac:dyDescent="0.3">
      <c r="A490" s="3"/>
    </row>
    <row r="491" spans="1:1" ht="15" x14ac:dyDescent="0.3">
      <c r="A491" s="3"/>
    </row>
    <row r="492" spans="1:1" ht="15" x14ac:dyDescent="0.3">
      <c r="A492" s="3"/>
    </row>
    <row r="493" spans="1:1" ht="15" x14ac:dyDescent="0.3">
      <c r="A493" s="3"/>
    </row>
    <row r="494" spans="1:1" ht="15" x14ac:dyDescent="0.3">
      <c r="A494" s="3"/>
    </row>
    <row r="495" spans="1:1" ht="15" x14ac:dyDescent="0.3">
      <c r="A495" s="3"/>
    </row>
    <row r="496" spans="1:1" ht="15" x14ac:dyDescent="0.3">
      <c r="A496" s="3"/>
    </row>
    <row r="497" spans="1:1" ht="15" x14ac:dyDescent="0.3">
      <c r="A497" s="3"/>
    </row>
    <row r="498" spans="1:1" ht="15" x14ac:dyDescent="0.3">
      <c r="A498" s="3"/>
    </row>
    <row r="499" spans="1:1" ht="15" x14ac:dyDescent="0.3">
      <c r="A499" s="3"/>
    </row>
    <row r="500" spans="1:1" ht="15" x14ac:dyDescent="0.3">
      <c r="A500" s="3"/>
    </row>
    <row r="501" spans="1:1" ht="15" x14ac:dyDescent="0.3">
      <c r="A501" s="3"/>
    </row>
    <row r="502" spans="1:1" ht="15" x14ac:dyDescent="0.3">
      <c r="A502" s="3"/>
    </row>
    <row r="503" spans="1:1" ht="15" x14ac:dyDescent="0.3">
      <c r="A503" s="3"/>
    </row>
    <row r="504" spans="1:1" ht="15" x14ac:dyDescent="0.3">
      <c r="A504" s="3"/>
    </row>
    <row r="505" spans="1:1" ht="15" x14ac:dyDescent="0.3">
      <c r="A505" s="3"/>
    </row>
    <row r="506" spans="1:1" ht="15" x14ac:dyDescent="0.3">
      <c r="A506" s="3"/>
    </row>
    <row r="507" spans="1:1" ht="15" x14ac:dyDescent="0.3">
      <c r="A507" s="3"/>
    </row>
    <row r="508" spans="1:1" ht="15" x14ac:dyDescent="0.3">
      <c r="A508" s="3"/>
    </row>
    <row r="509" spans="1:1" ht="15" x14ac:dyDescent="0.3">
      <c r="A509" s="3"/>
    </row>
    <row r="510" spans="1:1" ht="15" x14ac:dyDescent="0.3">
      <c r="A510" s="3"/>
    </row>
    <row r="511" spans="1:1" ht="15" x14ac:dyDescent="0.3">
      <c r="A511" s="3"/>
    </row>
    <row r="512" spans="1:1" ht="15" x14ac:dyDescent="0.3">
      <c r="A512" s="3"/>
    </row>
    <row r="513" spans="1:1" ht="15" x14ac:dyDescent="0.3">
      <c r="A513" s="3"/>
    </row>
    <row r="514" spans="1:1" ht="15" x14ac:dyDescent="0.3">
      <c r="A514" s="3"/>
    </row>
    <row r="515" spans="1:1" ht="15" x14ac:dyDescent="0.3">
      <c r="A515" s="3"/>
    </row>
    <row r="516" spans="1:1" ht="15" x14ac:dyDescent="0.3">
      <c r="A516" s="3"/>
    </row>
    <row r="517" spans="1:1" ht="15" x14ac:dyDescent="0.3">
      <c r="A517" s="3"/>
    </row>
    <row r="518" spans="1:1" ht="15" x14ac:dyDescent="0.3">
      <c r="A518" s="3"/>
    </row>
    <row r="519" spans="1:1" ht="15" x14ac:dyDescent="0.3">
      <c r="A519" s="3"/>
    </row>
    <row r="520" spans="1:1" ht="15" x14ac:dyDescent="0.3">
      <c r="A520" s="3"/>
    </row>
    <row r="521" spans="1:1" ht="15" x14ac:dyDescent="0.3">
      <c r="A521" s="3"/>
    </row>
    <row r="522" spans="1:1" ht="15" x14ac:dyDescent="0.3">
      <c r="A522" s="3"/>
    </row>
    <row r="523" spans="1:1" ht="15" x14ac:dyDescent="0.3">
      <c r="A523" s="3"/>
    </row>
    <row r="524" spans="1:1" ht="15" x14ac:dyDescent="0.3">
      <c r="A524" s="3"/>
    </row>
    <row r="525" spans="1:1" ht="15" x14ac:dyDescent="0.3">
      <c r="A525" s="3"/>
    </row>
    <row r="526" spans="1:1" ht="15" x14ac:dyDescent="0.3">
      <c r="A526" s="3"/>
    </row>
    <row r="527" spans="1:1" ht="15" x14ac:dyDescent="0.3">
      <c r="A527" s="3"/>
    </row>
    <row r="528" spans="1:1" ht="15" x14ac:dyDescent="0.3">
      <c r="A528" s="3"/>
    </row>
    <row r="529" spans="1:1" ht="15" x14ac:dyDescent="0.3">
      <c r="A529" s="3"/>
    </row>
    <row r="530" spans="1:1" ht="15" x14ac:dyDescent="0.3">
      <c r="A530" s="3"/>
    </row>
    <row r="531" spans="1:1" ht="15" x14ac:dyDescent="0.3">
      <c r="A531" s="3"/>
    </row>
    <row r="532" spans="1:1" ht="15" x14ac:dyDescent="0.3">
      <c r="A532" s="3"/>
    </row>
    <row r="533" spans="1:1" ht="15" x14ac:dyDescent="0.3">
      <c r="A533" s="3"/>
    </row>
    <row r="534" spans="1:1" ht="15" x14ac:dyDescent="0.3">
      <c r="A534" s="3"/>
    </row>
    <row r="535" spans="1:1" ht="15" x14ac:dyDescent="0.3">
      <c r="A535" s="3"/>
    </row>
    <row r="536" spans="1:1" ht="15" x14ac:dyDescent="0.3">
      <c r="A536" s="3"/>
    </row>
    <row r="537" spans="1:1" ht="15" x14ac:dyDescent="0.3">
      <c r="A537" s="3"/>
    </row>
    <row r="538" spans="1:1" ht="15" x14ac:dyDescent="0.3">
      <c r="A538" s="3"/>
    </row>
    <row r="539" spans="1:1" ht="15" x14ac:dyDescent="0.3">
      <c r="A539" s="3"/>
    </row>
    <row r="540" spans="1:1" ht="15" x14ac:dyDescent="0.3">
      <c r="A540" s="3"/>
    </row>
    <row r="541" spans="1:1" ht="15" x14ac:dyDescent="0.3">
      <c r="A541" s="3"/>
    </row>
    <row r="542" spans="1:1" ht="15" x14ac:dyDescent="0.3">
      <c r="A542" s="3"/>
    </row>
    <row r="543" spans="1:1" ht="15" x14ac:dyDescent="0.3">
      <c r="A543" s="3"/>
    </row>
    <row r="544" spans="1:1" ht="15" x14ac:dyDescent="0.3">
      <c r="A544" s="3"/>
    </row>
    <row r="545" spans="1:1" ht="15" x14ac:dyDescent="0.3">
      <c r="A545" s="3"/>
    </row>
    <row r="546" spans="1:1" ht="15" x14ac:dyDescent="0.3">
      <c r="A546" s="3"/>
    </row>
    <row r="547" spans="1:1" ht="15" x14ac:dyDescent="0.3">
      <c r="A547" s="3"/>
    </row>
    <row r="548" spans="1:1" ht="15" x14ac:dyDescent="0.3">
      <c r="A548" s="3"/>
    </row>
    <row r="549" spans="1:1" ht="15" x14ac:dyDescent="0.3">
      <c r="A549" s="3"/>
    </row>
    <row r="550" spans="1:1" ht="15" x14ac:dyDescent="0.3">
      <c r="A550" s="3"/>
    </row>
    <row r="551" spans="1:1" ht="15" x14ac:dyDescent="0.3">
      <c r="A551" s="3"/>
    </row>
    <row r="552" spans="1:1" ht="15" x14ac:dyDescent="0.3">
      <c r="A552" s="3"/>
    </row>
    <row r="553" spans="1:1" ht="15" x14ac:dyDescent="0.3">
      <c r="A553" s="3"/>
    </row>
    <row r="554" spans="1:1" ht="15" x14ac:dyDescent="0.3">
      <c r="A554" s="3"/>
    </row>
    <row r="555" spans="1:1" ht="15" x14ac:dyDescent="0.3">
      <c r="A555" s="3"/>
    </row>
    <row r="556" spans="1:1" ht="15" x14ac:dyDescent="0.3">
      <c r="A556" s="3"/>
    </row>
    <row r="557" spans="1:1" ht="15" x14ac:dyDescent="0.3">
      <c r="A557" s="3"/>
    </row>
    <row r="558" spans="1:1" ht="15" x14ac:dyDescent="0.3">
      <c r="A558" s="3"/>
    </row>
    <row r="559" spans="1:1" ht="15" x14ac:dyDescent="0.3">
      <c r="A559" s="3"/>
    </row>
    <row r="560" spans="1:1" ht="15" x14ac:dyDescent="0.3">
      <c r="A560" s="3"/>
    </row>
    <row r="561" spans="1:1" ht="15" x14ac:dyDescent="0.3">
      <c r="A561" s="3"/>
    </row>
    <row r="562" spans="1:1" ht="15" x14ac:dyDescent="0.3">
      <c r="A562" s="3"/>
    </row>
    <row r="563" spans="1:1" ht="15" x14ac:dyDescent="0.3">
      <c r="A563" s="3"/>
    </row>
    <row r="564" spans="1:1" ht="15" x14ac:dyDescent="0.3">
      <c r="A564" s="3"/>
    </row>
    <row r="565" spans="1:1" ht="15" x14ac:dyDescent="0.3">
      <c r="A565" s="3"/>
    </row>
    <row r="566" spans="1:1" ht="15" x14ac:dyDescent="0.3">
      <c r="A566" s="3"/>
    </row>
    <row r="567" spans="1:1" ht="15" x14ac:dyDescent="0.3">
      <c r="A567" s="3"/>
    </row>
    <row r="568" spans="1:1" ht="15" x14ac:dyDescent="0.3">
      <c r="A568" s="3"/>
    </row>
    <row r="569" spans="1:1" ht="15" x14ac:dyDescent="0.3">
      <c r="A569" s="3"/>
    </row>
    <row r="570" spans="1:1" ht="15" x14ac:dyDescent="0.3">
      <c r="A570" s="3"/>
    </row>
    <row r="571" spans="1:1" ht="15" x14ac:dyDescent="0.3">
      <c r="A571" s="3"/>
    </row>
    <row r="572" spans="1:1" ht="15" x14ac:dyDescent="0.3">
      <c r="A572" s="3"/>
    </row>
    <row r="573" spans="1:1" ht="15" x14ac:dyDescent="0.3">
      <c r="A573" s="3"/>
    </row>
    <row r="574" spans="1:1" ht="15" x14ac:dyDescent="0.3">
      <c r="A574" s="3"/>
    </row>
    <row r="575" spans="1:1" ht="15" x14ac:dyDescent="0.3">
      <c r="A575" s="3"/>
    </row>
    <row r="576" spans="1:1" ht="15" x14ac:dyDescent="0.3">
      <c r="A576" s="3"/>
    </row>
    <row r="577" spans="1:1" ht="15" x14ac:dyDescent="0.3">
      <c r="A577" s="3"/>
    </row>
    <row r="578" spans="1:1" ht="15" x14ac:dyDescent="0.3">
      <c r="A578" s="3"/>
    </row>
    <row r="579" spans="1:1" ht="15" x14ac:dyDescent="0.3">
      <c r="A579" s="3"/>
    </row>
    <row r="580" spans="1:1" ht="15" x14ac:dyDescent="0.3">
      <c r="A580" s="3"/>
    </row>
    <row r="581" spans="1:1" ht="15" x14ac:dyDescent="0.3">
      <c r="A581" s="3"/>
    </row>
    <row r="582" spans="1:1" ht="15" x14ac:dyDescent="0.3">
      <c r="A582" s="3"/>
    </row>
    <row r="583" spans="1:1" ht="15" x14ac:dyDescent="0.3">
      <c r="A583" s="3"/>
    </row>
    <row r="584" spans="1:1" ht="15" x14ac:dyDescent="0.3">
      <c r="A584" s="3"/>
    </row>
    <row r="585" spans="1:1" ht="15" x14ac:dyDescent="0.3">
      <c r="A585" s="3"/>
    </row>
    <row r="586" spans="1:1" ht="15" x14ac:dyDescent="0.3">
      <c r="A586" s="3"/>
    </row>
    <row r="587" spans="1:1" ht="15" x14ac:dyDescent="0.3">
      <c r="A587" s="3"/>
    </row>
    <row r="588" spans="1:1" ht="15" x14ac:dyDescent="0.3">
      <c r="A588" s="3"/>
    </row>
    <row r="589" spans="1:1" ht="15" x14ac:dyDescent="0.3">
      <c r="A589" s="3"/>
    </row>
    <row r="590" spans="1:1" ht="15" x14ac:dyDescent="0.3">
      <c r="A590" s="3"/>
    </row>
    <row r="591" spans="1:1" ht="15" x14ac:dyDescent="0.3">
      <c r="A591" s="3"/>
    </row>
    <row r="592" spans="1:1" ht="15" x14ac:dyDescent="0.3">
      <c r="A592" s="3"/>
    </row>
    <row r="593" spans="1:1" ht="15" x14ac:dyDescent="0.3">
      <c r="A593" s="3"/>
    </row>
    <row r="594" spans="1:1" ht="15" x14ac:dyDescent="0.3">
      <c r="A594" s="3"/>
    </row>
    <row r="595" spans="1:1" ht="15" x14ac:dyDescent="0.3">
      <c r="A595" s="3"/>
    </row>
    <row r="596" spans="1:1" ht="15" x14ac:dyDescent="0.3">
      <c r="A596" s="3"/>
    </row>
    <row r="597" spans="1:1" ht="15" x14ac:dyDescent="0.3">
      <c r="A597" s="3"/>
    </row>
    <row r="598" spans="1:1" ht="15" x14ac:dyDescent="0.3">
      <c r="A598" s="3"/>
    </row>
    <row r="599" spans="1:1" ht="15" x14ac:dyDescent="0.3">
      <c r="A599" s="3"/>
    </row>
    <row r="600" spans="1:1" ht="15" x14ac:dyDescent="0.3">
      <c r="A600" s="3"/>
    </row>
    <row r="601" spans="1:1" ht="15" x14ac:dyDescent="0.3">
      <c r="A601" s="3"/>
    </row>
    <row r="602" spans="1:1" ht="15" x14ac:dyDescent="0.3">
      <c r="A602" s="3"/>
    </row>
    <row r="603" spans="1:1" ht="15" x14ac:dyDescent="0.3">
      <c r="A603" s="3"/>
    </row>
    <row r="604" spans="1:1" ht="15" x14ac:dyDescent="0.3">
      <c r="A604" s="3"/>
    </row>
    <row r="605" spans="1:1" ht="15" x14ac:dyDescent="0.3">
      <c r="A605" s="3"/>
    </row>
    <row r="606" spans="1:1" ht="15" x14ac:dyDescent="0.3">
      <c r="A606" s="3"/>
    </row>
    <row r="607" spans="1:1" ht="15" x14ac:dyDescent="0.3">
      <c r="A607" s="3"/>
    </row>
    <row r="608" spans="1:1" ht="15" x14ac:dyDescent="0.3">
      <c r="A608" s="3"/>
    </row>
    <row r="609" spans="1:1" ht="15" x14ac:dyDescent="0.3">
      <c r="A609" s="3"/>
    </row>
    <row r="610" spans="1:1" ht="15" x14ac:dyDescent="0.3">
      <c r="A610" s="3"/>
    </row>
    <row r="611" spans="1:1" ht="15" x14ac:dyDescent="0.3">
      <c r="A611" s="3"/>
    </row>
    <row r="612" spans="1:1" ht="15" x14ac:dyDescent="0.3">
      <c r="A612" s="3"/>
    </row>
    <row r="613" spans="1:1" ht="15" x14ac:dyDescent="0.3">
      <c r="A613" s="3"/>
    </row>
    <row r="614" spans="1:1" ht="15" x14ac:dyDescent="0.3">
      <c r="A614" s="3"/>
    </row>
    <row r="615" spans="1:1" ht="15" x14ac:dyDescent="0.3">
      <c r="A615" s="3"/>
    </row>
    <row r="616" spans="1:1" ht="15" x14ac:dyDescent="0.3">
      <c r="A616" s="3"/>
    </row>
    <row r="617" spans="1:1" ht="15" x14ac:dyDescent="0.3">
      <c r="A617" s="3"/>
    </row>
    <row r="618" spans="1:1" ht="15" x14ac:dyDescent="0.3">
      <c r="A618" s="3"/>
    </row>
    <row r="619" spans="1:1" ht="15" x14ac:dyDescent="0.3">
      <c r="A619" s="3"/>
    </row>
    <row r="620" spans="1:1" ht="15" x14ac:dyDescent="0.3">
      <c r="A620" s="3"/>
    </row>
    <row r="621" spans="1:1" ht="15" x14ac:dyDescent="0.3">
      <c r="A621" s="3"/>
    </row>
    <row r="622" spans="1:1" ht="15" x14ac:dyDescent="0.3">
      <c r="A622" s="3"/>
    </row>
    <row r="623" spans="1:1" ht="15" x14ac:dyDescent="0.3">
      <c r="A623" s="3"/>
    </row>
    <row r="624" spans="1:1" ht="15" x14ac:dyDescent="0.3">
      <c r="A624" s="3"/>
    </row>
    <row r="625" spans="1:1" ht="15" x14ac:dyDescent="0.3">
      <c r="A625" s="3"/>
    </row>
    <row r="626" spans="1:1" ht="15" x14ac:dyDescent="0.3">
      <c r="A626" s="3"/>
    </row>
    <row r="627" spans="1:1" ht="15" x14ac:dyDescent="0.3">
      <c r="A627" s="3"/>
    </row>
    <row r="628" spans="1:1" ht="15" x14ac:dyDescent="0.3">
      <c r="A628" s="3"/>
    </row>
    <row r="629" spans="1:1" ht="15" x14ac:dyDescent="0.3">
      <c r="A629" s="3"/>
    </row>
    <row r="630" spans="1:1" ht="15" x14ac:dyDescent="0.3">
      <c r="A630" s="3"/>
    </row>
    <row r="631" spans="1:1" ht="15" x14ac:dyDescent="0.3">
      <c r="A631" s="3"/>
    </row>
    <row r="632" spans="1:1" ht="15" x14ac:dyDescent="0.3">
      <c r="A632" s="3"/>
    </row>
    <row r="633" spans="1:1" ht="15" x14ac:dyDescent="0.3">
      <c r="A633" s="3"/>
    </row>
    <row r="634" spans="1:1" ht="15" x14ac:dyDescent="0.3">
      <c r="A634" s="3"/>
    </row>
    <row r="635" spans="1:1" ht="15" x14ac:dyDescent="0.3">
      <c r="A635" s="3"/>
    </row>
    <row r="636" spans="1:1" ht="15" x14ac:dyDescent="0.3">
      <c r="A636" s="3"/>
    </row>
    <row r="637" spans="1:1" ht="15" x14ac:dyDescent="0.3">
      <c r="A637" s="3"/>
    </row>
    <row r="638" spans="1:1" ht="15" x14ac:dyDescent="0.3">
      <c r="A638" s="3"/>
    </row>
    <row r="639" spans="1:1" ht="15" x14ac:dyDescent="0.3">
      <c r="A639" s="3"/>
    </row>
    <row r="640" spans="1:1" ht="15" x14ac:dyDescent="0.3">
      <c r="A640" s="3"/>
    </row>
    <row r="641" spans="1:1" ht="15" x14ac:dyDescent="0.3">
      <c r="A641" s="3"/>
    </row>
    <row r="642" spans="1:1" ht="15" x14ac:dyDescent="0.3">
      <c r="A642" s="3"/>
    </row>
    <row r="643" spans="1:1" ht="15" x14ac:dyDescent="0.3">
      <c r="A643" s="3"/>
    </row>
    <row r="644" spans="1:1" ht="15" x14ac:dyDescent="0.3">
      <c r="A644" s="3"/>
    </row>
    <row r="645" spans="1:1" ht="15" x14ac:dyDescent="0.3">
      <c r="A645" s="3"/>
    </row>
    <row r="646" spans="1:1" ht="15" x14ac:dyDescent="0.3">
      <c r="A646" s="3"/>
    </row>
    <row r="647" spans="1:1" ht="15" x14ac:dyDescent="0.3">
      <c r="A647" s="3"/>
    </row>
    <row r="648" spans="1:1" ht="15" x14ac:dyDescent="0.3">
      <c r="A648" s="3"/>
    </row>
    <row r="649" spans="1:1" ht="15" x14ac:dyDescent="0.3">
      <c r="A649" s="3"/>
    </row>
    <row r="650" spans="1:1" ht="15" x14ac:dyDescent="0.3">
      <c r="A650" s="3"/>
    </row>
    <row r="651" spans="1:1" ht="15" x14ac:dyDescent="0.3">
      <c r="A651" s="3"/>
    </row>
    <row r="652" spans="1:1" ht="15" x14ac:dyDescent="0.3">
      <c r="A652" s="3"/>
    </row>
    <row r="653" spans="1:1" ht="15" x14ac:dyDescent="0.3">
      <c r="A653" s="3"/>
    </row>
    <row r="654" spans="1:1" ht="15" x14ac:dyDescent="0.3">
      <c r="A654" s="3"/>
    </row>
    <row r="655" spans="1:1" ht="15" x14ac:dyDescent="0.3">
      <c r="A655" s="3"/>
    </row>
    <row r="656" spans="1:1" ht="15" x14ac:dyDescent="0.3">
      <c r="A656" s="3"/>
    </row>
    <row r="657" spans="1:1" ht="15" x14ac:dyDescent="0.3">
      <c r="A657" s="3"/>
    </row>
    <row r="658" spans="1:1" ht="15" x14ac:dyDescent="0.3">
      <c r="A658" s="3"/>
    </row>
    <row r="659" spans="1:1" ht="15" x14ac:dyDescent="0.3">
      <c r="A659" s="3"/>
    </row>
    <row r="660" spans="1:1" ht="15" x14ac:dyDescent="0.3">
      <c r="A660" s="3"/>
    </row>
    <row r="661" spans="1:1" ht="15" x14ac:dyDescent="0.3">
      <c r="A661" s="3"/>
    </row>
    <row r="662" spans="1:1" ht="15" x14ac:dyDescent="0.3">
      <c r="A662" s="3"/>
    </row>
    <row r="663" spans="1:1" ht="15" x14ac:dyDescent="0.3">
      <c r="A663" s="3"/>
    </row>
    <row r="664" spans="1:1" ht="15" x14ac:dyDescent="0.3">
      <c r="A664" s="3"/>
    </row>
    <row r="665" spans="1:1" ht="15" x14ac:dyDescent="0.3">
      <c r="A665" s="3"/>
    </row>
    <row r="666" spans="1:1" ht="15" x14ac:dyDescent="0.3">
      <c r="A666" s="3"/>
    </row>
    <row r="667" spans="1:1" ht="15" x14ac:dyDescent="0.3">
      <c r="A667" s="3"/>
    </row>
    <row r="668" spans="1:1" ht="15" x14ac:dyDescent="0.3">
      <c r="A668" s="3"/>
    </row>
    <row r="669" spans="1:1" ht="15" x14ac:dyDescent="0.3">
      <c r="A669" s="3"/>
    </row>
    <row r="670" spans="1:1" ht="15" x14ac:dyDescent="0.3">
      <c r="A670" s="3"/>
    </row>
    <row r="671" spans="1:1" ht="15" x14ac:dyDescent="0.3">
      <c r="A671" s="3"/>
    </row>
    <row r="672" spans="1:1" ht="15" x14ac:dyDescent="0.3">
      <c r="A672" s="3"/>
    </row>
    <row r="673" spans="1:1" ht="15" x14ac:dyDescent="0.3">
      <c r="A673" s="3"/>
    </row>
    <row r="674" spans="1:1" ht="15" x14ac:dyDescent="0.3">
      <c r="A674" s="3"/>
    </row>
    <row r="675" spans="1:1" ht="15" x14ac:dyDescent="0.3">
      <c r="A675" s="3"/>
    </row>
    <row r="676" spans="1:1" ht="15" x14ac:dyDescent="0.3">
      <c r="A676" s="3"/>
    </row>
    <row r="677" spans="1:1" ht="15" x14ac:dyDescent="0.3">
      <c r="A677" s="3"/>
    </row>
    <row r="678" spans="1:1" ht="15" x14ac:dyDescent="0.3">
      <c r="A678" s="3"/>
    </row>
    <row r="679" spans="1:1" ht="15" x14ac:dyDescent="0.3">
      <c r="A679" s="3"/>
    </row>
    <row r="680" spans="1:1" ht="15" x14ac:dyDescent="0.3">
      <c r="A680" s="3"/>
    </row>
    <row r="681" spans="1:1" ht="15" x14ac:dyDescent="0.3">
      <c r="A681" s="3"/>
    </row>
    <row r="682" spans="1:1" ht="15" x14ac:dyDescent="0.3">
      <c r="A682" s="3"/>
    </row>
    <row r="683" spans="1:1" ht="15" x14ac:dyDescent="0.3">
      <c r="A683" s="3"/>
    </row>
    <row r="684" spans="1:1" ht="15" x14ac:dyDescent="0.3">
      <c r="A684" s="3"/>
    </row>
    <row r="685" spans="1:1" ht="15" x14ac:dyDescent="0.3">
      <c r="A685" s="3"/>
    </row>
    <row r="686" spans="1:1" ht="15" x14ac:dyDescent="0.3">
      <c r="A686" s="3"/>
    </row>
    <row r="687" spans="1:1" ht="15" x14ac:dyDescent="0.3">
      <c r="A687" s="3"/>
    </row>
    <row r="688" spans="1:1" ht="15" x14ac:dyDescent="0.3">
      <c r="A688" s="3"/>
    </row>
    <row r="689" spans="1:1" ht="15" x14ac:dyDescent="0.3">
      <c r="A689" s="3"/>
    </row>
    <row r="690" spans="1:1" ht="15" x14ac:dyDescent="0.3">
      <c r="A690" s="3"/>
    </row>
    <row r="691" spans="1:1" ht="15" x14ac:dyDescent="0.3">
      <c r="A691" s="3"/>
    </row>
    <row r="692" spans="1:1" ht="15" x14ac:dyDescent="0.3">
      <c r="A692" s="3"/>
    </row>
    <row r="693" spans="1:1" ht="15" x14ac:dyDescent="0.3">
      <c r="A693" s="3"/>
    </row>
    <row r="694" spans="1:1" ht="15" x14ac:dyDescent="0.3">
      <c r="A694" s="3"/>
    </row>
    <row r="695" spans="1:1" ht="15" x14ac:dyDescent="0.3">
      <c r="A695" s="3"/>
    </row>
    <row r="696" spans="1:1" ht="15" x14ac:dyDescent="0.3">
      <c r="A696" s="3"/>
    </row>
    <row r="697" spans="1:1" ht="15" x14ac:dyDescent="0.3">
      <c r="A697" s="3"/>
    </row>
    <row r="698" spans="1:1" ht="15" x14ac:dyDescent="0.3">
      <c r="A698" s="3"/>
    </row>
    <row r="699" spans="1:1" ht="15" x14ac:dyDescent="0.3">
      <c r="A699" s="3"/>
    </row>
    <row r="700" spans="1:1" ht="15" x14ac:dyDescent="0.3">
      <c r="A700" s="3"/>
    </row>
    <row r="701" spans="1:1" ht="15" x14ac:dyDescent="0.3">
      <c r="A701" s="3"/>
    </row>
    <row r="702" spans="1:1" ht="15" x14ac:dyDescent="0.3">
      <c r="A702" s="3"/>
    </row>
    <row r="703" spans="1:1" ht="15" x14ac:dyDescent="0.3">
      <c r="A703" s="3"/>
    </row>
    <row r="704" spans="1:1" ht="15" x14ac:dyDescent="0.3">
      <c r="A704" s="3"/>
    </row>
    <row r="705" spans="1:1" ht="15" x14ac:dyDescent="0.3">
      <c r="A705" s="3"/>
    </row>
    <row r="706" spans="1:1" ht="15" x14ac:dyDescent="0.3">
      <c r="A706" s="3"/>
    </row>
    <row r="707" spans="1:1" ht="15" x14ac:dyDescent="0.3">
      <c r="A707" s="3"/>
    </row>
    <row r="708" spans="1:1" ht="15" x14ac:dyDescent="0.3">
      <c r="A708" s="3"/>
    </row>
    <row r="709" spans="1:1" ht="15" x14ac:dyDescent="0.3">
      <c r="A709" s="3"/>
    </row>
    <row r="710" spans="1:1" ht="15" x14ac:dyDescent="0.3">
      <c r="A710" s="3"/>
    </row>
    <row r="711" spans="1:1" ht="15" x14ac:dyDescent="0.3">
      <c r="A711" s="3"/>
    </row>
    <row r="712" spans="1:1" ht="15" x14ac:dyDescent="0.3">
      <c r="A712" s="3"/>
    </row>
    <row r="713" spans="1:1" ht="15" x14ac:dyDescent="0.3">
      <c r="A713" s="3"/>
    </row>
    <row r="714" spans="1:1" ht="15" x14ac:dyDescent="0.3">
      <c r="A714" s="3"/>
    </row>
    <row r="715" spans="1:1" ht="15" x14ac:dyDescent="0.3">
      <c r="A715" s="3"/>
    </row>
    <row r="716" spans="1:1" ht="15" x14ac:dyDescent="0.3">
      <c r="A716" s="3"/>
    </row>
    <row r="717" spans="1:1" ht="15" x14ac:dyDescent="0.3">
      <c r="A717" s="3"/>
    </row>
    <row r="718" spans="1:1" ht="15" x14ac:dyDescent="0.3">
      <c r="A718" s="3"/>
    </row>
    <row r="719" spans="1:1" ht="15" x14ac:dyDescent="0.3">
      <c r="A719" s="3"/>
    </row>
    <row r="720" spans="1:1" ht="15" x14ac:dyDescent="0.3">
      <c r="A720" s="3"/>
    </row>
    <row r="721" spans="1:1" ht="15" x14ac:dyDescent="0.3">
      <c r="A721" s="3"/>
    </row>
    <row r="722" spans="1:1" ht="15" x14ac:dyDescent="0.3">
      <c r="A722" s="3"/>
    </row>
    <row r="723" spans="1:1" ht="15" x14ac:dyDescent="0.3">
      <c r="A723" s="3"/>
    </row>
    <row r="724" spans="1:1" ht="15" x14ac:dyDescent="0.3">
      <c r="A724" s="3"/>
    </row>
    <row r="725" spans="1:1" ht="15" x14ac:dyDescent="0.3">
      <c r="A725" s="3"/>
    </row>
    <row r="726" spans="1:1" ht="15" x14ac:dyDescent="0.3">
      <c r="A726" s="3"/>
    </row>
    <row r="727" spans="1:1" ht="15" x14ac:dyDescent="0.3">
      <c r="A727" s="3"/>
    </row>
    <row r="728" spans="1:1" ht="15" x14ac:dyDescent="0.3">
      <c r="A728" s="3"/>
    </row>
    <row r="729" spans="1:1" ht="15" x14ac:dyDescent="0.3">
      <c r="A729" s="3"/>
    </row>
    <row r="730" spans="1:1" ht="15" x14ac:dyDescent="0.3">
      <c r="A730" s="3"/>
    </row>
    <row r="731" spans="1:1" ht="15" x14ac:dyDescent="0.3">
      <c r="A731" s="3"/>
    </row>
    <row r="732" spans="1:1" ht="15" x14ac:dyDescent="0.3">
      <c r="A732" s="3"/>
    </row>
    <row r="733" spans="1:1" ht="15" x14ac:dyDescent="0.3">
      <c r="A733" s="3"/>
    </row>
    <row r="734" spans="1:1" ht="15" x14ac:dyDescent="0.3">
      <c r="A734" s="3"/>
    </row>
    <row r="735" spans="1:1" ht="15" x14ac:dyDescent="0.3">
      <c r="A735" s="3"/>
    </row>
    <row r="736" spans="1:1" ht="15" x14ac:dyDescent="0.3">
      <c r="A736" s="3"/>
    </row>
    <row r="737" spans="1:1" ht="15" x14ac:dyDescent="0.3">
      <c r="A737" s="3"/>
    </row>
    <row r="738" spans="1:1" ht="15" x14ac:dyDescent="0.3">
      <c r="A738" s="3"/>
    </row>
    <row r="739" spans="1:1" ht="15" x14ac:dyDescent="0.3">
      <c r="A739" s="3"/>
    </row>
    <row r="740" spans="1:1" ht="15" x14ac:dyDescent="0.3">
      <c r="A740" s="3"/>
    </row>
    <row r="741" spans="1:1" ht="15" x14ac:dyDescent="0.3">
      <c r="A741" s="3"/>
    </row>
    <row r="742" spans="1:1" ht="15" x14ac:dyDescent="0.3">
      <c r="A742" s="3"/>
    </row>
    <row r="743" spans="1:1" ht="15" x14ac:dyDescent="0.3">
      <c r="A743" s="3"/>
    </row>
    <row r="744" spans="1:1" ht="15" x14ac:dyDescent="0.3">
      <c r="A744" s="3"/>
    </row>
    <row r="745" spans="1:1" ht="15" x14ac:dyDescent="0.3">
      <c r="A745" s="3"/>
    </row>
    <row r="746" spans="1:1" ht="15" x14ac:dyDescent="0.3">
      <c r="A746" s="3"/>
    </row>
    <row r="747" spans="1:1" ht="15" x14ac:dyDescent="0.3">
      <c r="A747" s="3"/>
    </row>
    <row r="748" spans="1:1" ht="15" x14ac:dyDescent="0.3">
      <c r="A748" s="3"/>
    </row>
    <row r="749" spans="1:1" ht="15" x14ac:dyDescent="0.3">
      <c r="A749" s="3"/>
    </row>
    <row r="750" spans="1:1" ht="15" x14ac:dyDescent="0.3">
      <c r="A750" s="3"/>
    </row>
    <row r="751" spans="1:1" ht="15" x14ac:dyDescent="0.3">
      <c r="A751" s="3"/>
    </row>
    <row r="752" spans="1:1" ht="15" x14ac:dyDescent="0.3">
      <c r="A752" s="3"/>
    </row>
    <row r="753" spans="1:1" ht="15" x14ac:dyDescent="0.3">
      <c r="A753" s="3"/>
    </row>
    <row r="754" spans="1:1" ht="15" x14ac:dyDescent="0.3">
      <c r="A754" s="3"/>
    </row>
    <row r="755" spans="1:1" ht="15" x14ac:dyDescent="0.3">
      <c r="A755" s="3"/>
    </row>
    <row r="756" spans="1:1" ht="15" x14ac:dyDescent="0.3">
      <c r="A756" s="3"/>
    </row>
    <row r="757" spans="1:1" ht="15" x14ac:dyDescent="0.3">
      <c r="A757" s="3"/>
    </row>
    <row r="758" spans="1:1" ht="15" x14ac:dyDescent="0.3">
      <c r="A758" s="3"/>
    </row>
    <row r="759" spans="1:1" ht="15" x14ac:dyDescent="0.3">
      <c r="A759" s="3"/>
    </row>
    <row r="760" spans="1:1" ht="15" x14ac:dyDescent="0.3">
      <c r="A760" s="3"/>
    </row>
    <row r="761" spans="1:1" ht="15" x14ac:dyDescent="0.3">
      <c r="A761" s="3"/>
    </row>
    <row r="762" spans="1:1" ht="15" x14ac:dyDescent="0.3">
      <c r="A762" s="3"/>
    </row>
    <row r="763" spans="1:1" ht="15" x14ac:dyDescent="0.3">
      <c r="A763" s="3"/>
    </row>
    <row r="764" spans="1:1" ht="15" x14ac:dyDescent="0.3">
      <c r="A764" s="3"/>
    </row>
    <row r="765" spans="1:1" ht="15" x14ac:dyDescent="0.3">
      <c r="A765" s="3"/>
    </row>
    <row r="766" spans="1:1" ht="15" x14ac:dyDescent="0.3">
      <c r="A766" s="3"/>
    </row>
    <row r="767" spans="1:1" ht="15" x14ac:dyDescent="0.3">
      <c r="A767" s="3"/>
    </row>
    <row r="768" spans="1:1" ht="15" x14ac:dyDescent="0.3">
      <c r="A768" s="3"/>
    </row>
    <row r="769" spans="1:1" ht="15" x14ac:dyDescent="0.3">
      <c r="A769" s="3"/>
    </row>
    <row r="770" spans="1:1" ht="15" x14ac:dyDescent="0.3">
      <c r="A770" s="3"/>
    </row>
    <row r="771" spans="1:1" ht="15" x14ac:dyDescent="0.3">
      <c r="A771" s="3"/>
    </row>
    <row r="772" spans="1:1" ht="15" x14ac:dyDescent="0.3">
      <c r="A772" s="3"/>
    </row>
    <row r="773" spans="1:1" ht="15" x14ac:dyDescent="0.3">
      <c r="A773" s="3"/>
    </row>
    <row r="774" spans="1:1" ht="15" x14ac:dyDescent="0.3">
      <c r="A774" s="3"/>
    </row>
    <row r="775" spans="1:1" ht="15" x14ac:dyDescent="0.3">
      <c r="A775" s="3"/>
    </row>
    <row r="776" spans="1:1" ht="15" x14ac:dyDescent="0.3">
      <c r="A776" s="3"/>
    </row>
    <row r="777" spans="1:1" ht="15" x14ac:dyDescent="0.3">
      <c r="A777" s="3"/>
    </row>
    <row r="778" spans="1:1" ht="15" x14ac:dyDescent="0.3">
      <c r="A778" s="3"/>
    </row>
    <row r="779" spans="1:1" ht="15" x14ac:dyDescent="0.3">
      <c r="A779" s="3"/>
    </row>
    <row r="780" spans="1:1" ht="15" x14ac:dyDescent="0.3">
      <c r="A780" s="3"/>
    </row>
    <row r="781" spans="1:1" ht="15" x14ac:dyDescent="0.3">
      <c r="A781" s="3"/>
    </row>
    <row r="782" spans="1:1" ht="15" x14ac:dyDescent="0.3">
      <c r="A782" s="3"/>
    </row>
    <row r="783" spans="1:1" ht="15" x14ac:dyDescent="0.3">
      <c r="A783" s="3"/>
    </row>
    <row r="784" spans="1:1" ht="15" x14ac:dyDescent="0.3">
      <c r="A784" s="3"/>
    </row>
    <row r="785" spans="1:1" ht="15" x14ac:dyDescent="0.3">
      <c r="A785" s="3"/>
    </row>
    <row r="786" spans="1:1" ht="15" x14ac:dyDescent="0.3">
      <c r="A786" s="3"/>
    </row>
    <row r="787" spans="1:1" ht="15" x14ac:dyDescent="0.3">
      <c r="A787" s="3"/>
    </row>
    <row r="788" spans="1:1" ht="15" x14ac:dyDescent="0.3">
      <c r="A788" s="3"/>
    </row>
    <row r="789" spans="1:1" ht="15" x14ac:dyDescent="0.3">
      <c r="A789" s="3"/>
    </row>
    <row r="790" spans="1:1" ht="15" x14ac:dyDescent="0.3">
      <c r="A790" s="3"/>
    </row>
    <row r="791" spans="1:1" ht="15" x14ac:dyDescent="0.3">
      <c r="A791" s="3"/>
    </row>
    <row r="792" spans="1:1" ht="15" x14ac:dyDescent="0.3">
      <c r="A792" s="3"/>
    </row>
    <row r="793" spans="1:1" ht="15" x14ac:dyDescent="0.3">
      <c r="A793" s="3"/>
    </row>
    <row r="794" spans="1:1" ht="15" x14ac:dyDescent="0.3">
      <c r="A794" s="3"/>
    </row>
    <row r="795" spans="1:1" ht="15" x14ac:dyDescent="0.3">
      <c r="A795" s="3"/>
    </row>
    <row r="796" spans="1:1" ht="15" x14ac:dyDescent="0.3">
      <c r="A796" s="3"/>
    </row>
    <row r="797" spans="1:1" ht="15" x14ac:dyDescent="0.3">
      <c r="A797" s="3"/>
    </row>
    <row r="798" spans="1:1" ht="15" x14ac:dyDescent="0.3">
      <c r="A798" s="3"/>
    </row>
    <row r="799" spans="1:1" ht="15" x14ac:dyDescent="0.3">
      <c r="A799" s="3"/>
    </row>
    <row r="800" spans="1:1" ht="15" x14ac:dyDescent="0.3">
      <c r="A800" s="3"/>
    </row>
    <row r="801" spans="1:1" ht="15" x14ac:dyDescent="0.3">
      <c r="A801" s="3"/>
    </row>
    <row r="802" spans="1:1" ht="15" x14ac:dyDescent="0.3">
      <c r="A802" s="3"/>
    </row>
    <row r="803" spans="1:1" ht="15" x14ac:dyDescent="0.3">
      <c r="A803" s="3"/>
    </row>
    <row r="804" spans="1:1" ht="15" x14ac:dyDescent="0.3">
      <c r="A804" s="3"/>
    </row>
    <row r="805" spans="1:1" ht="15" x14ac:dyDescent="0.3">
      <c r="A805" s="3"/>
    </row>
    <row r="806" spans="1:1" ht="15" x14ac:dyDescent="0.3">
      <c r="A806" s="3"/>
    </row>
    <row r="807" spans="1:1" ht="15" x14ac:dyDescent="0.3">
      <c r="A807" s="3"/>
    </row>
    <row r="808" spans="1:1" ht="15" x14ac:dyDescent="0.3">
      <c r="A808" s="3"/>
    </row>
    <row r="809" spans="1:1" ht="15" x14ac:dyDescent="0.3">
      <c r="A809" s="3"/>
    </row>
    <row r="810" spans="1:1" ht="15" x14ac:dyDescent="0.3">
      <c r="A810" s="3"/>
    </row>
    <row r="811" spans="1:1" ht="15" x14ac:dyDescent="0.3">
      <c r="A811" s="3"/>
    </row>
    <row r="812" spans="1:1" ht="15" x14ac:dyDescent="0.3">
      <c r="A812" s="3"/>
    </row>
    <row r="813" spans="1:1" ht="15" x14ac:dyDescent="0.3">
      <c r="A813" s="3"/>
    </row>
    <row r="814" spans="1:1" ht="15" x14ac:dyDescent="0.3">
      <c r="A814" s="3"/>
    </row>
    <row r="815" spans="1:1" ht="15" x14ac:dyDescent="0.3">
      <c r="A815" s="3"/>
    </row>
    <row r="816" spans="1:1" ht="15" x14ac:dyDescent="0.3">
      <c r="A816" s="3"/>
    </row>
    <row r="817" spans="1:1" ht="15" x14ac:dyDescent="0.3">
      <c r="A817" s="3"/>
    </row>
    <row r="818" spans="1:1" ht="15" x14ac:dyDescent="0.3">
      <c r="A818" s="3"/>
    </row>
    <row r="819" spans="1:1" ht="15" x14ac:dyDescent="0.3">
      <c r="A819" s="3"/>
    </row>
    <row r="820" spans="1:1" ht="15" x14ac:dyDescent="0.3">
      <c r="A820" s="3"/>
    </row>
    <row r="821" spans="1:1" ht="15" x14ac:dyDescent="0.3">
      <c r="A821" s="3"/>
    </row>
    <row r="822" spans="1:1" ht="15" x14ac:dyDescent="0.3">
      <c r="A822" s="3"/>
    </row>
    <row r="823" spans="1:1" ht="15" x14ac:dyDescent="0.3">
      <c r="A823" s="3"/>
    </row>
    <row r="824" spans="1:1" ht="15" x14ac:dyDescent="0.3">
      <c r="A824" s="3"/>
    </row>
    <row r="825" spans="1:1" ht="15" x14ac:dyDescent="0.3">
      <c r="A825" s="3"/>
    </row>
    <row r="826" spans="1:1" ht="15" x14ac:dyDescent="0.3">
      <c r="A826" s="3"/>
    </row>
    <row r="827" spans="1:1" ht="15" x14ac:dyDescent="0.3">
      <c r="A827" s="3"/>
    </row>
    <row r="828" spans="1:1" ht="15" x14ac:dyDescent="0.3">
      <c r="A828" s="3"/>
    </row>
    <row r="829" spans="1:1" ht="15" x14ac:dyDescent="0.3">
      <c r="A829" s="3"/>
    </row>
    <row r="830" spans="1:1" ht="15" x14ac:dyDescent="0.3">
      <c r="A830" s="3"/>
    </row>
    <row r="831" spans="1:1" ht="15" x14ac:dyDescent="0.3">
      <c r="A831" s="3"/>
    </row>
    <row r="832" spans="1:1" ht="15" x14ac:dyDescent="0.3">
      <c r="A832" s="3"/>
    </row>
    <row r="833" spans="1:1" ht="15" x14ac:dyDescent="0.3">
      <c r="A833" s="3"/>
    </row>
    <row r="834" spans="1:1" ht="15" x14ac:dyDescent="0.3">
      <c r="A834" s="3"/>
    </row>
    <row r="835" spans="1:1" ht="15" x14ac:dyDescent="0.3">
      <c r="A835" s="3"/>
    </row>
    <row r="836" spans="1:1" ht="15" x14ac:dyDescent="0.3">
      <c r="A836" s="3"/>
    </row>
    <row r="837" spans="1:1" ht="15" x14ac:dyDescent="0.3">
      <c r="A837" s="3"/>
    </row>
    <row r="838" spans="1:1" ht="15" x14ac:dyDescent="0.3">
      <c r="A838" s="3"/>
    </row>
    <row r="839" spans="1:1" ht="15" x14ac:dyDescent="0.3">
      <c r="A839" s="3"/>
    </row>
    <row r="840" spans="1:1" ht="15" x14ac:dyDescent="0.3">
      <c r="A840" s="3"/>
    </row>
    <row r="841" spans="1:1" ht="15" x14ac:dyDescent="0.3">
      <c r="A841" s="3"/>
    </row>
    <row r="842" spans="1:1" ht="15" x14ac:dyDescent="0.3">
      <c r="A842" s="3"/>
    </row>
    <row r="843" spans="1:1" ht="15" x14ac:dyDescent="0.3">
      <c r="A843" s="3"/>
    </row>
    <row r="844" spans="1:1" ht="15" x14ac:dyDescent="0.3">
      <c r="A844" s="3"/>
    </row>
    <row r="845" spans="1:1" ht="15" x14ac:dyDescent="0.3">
      <c r="A845" s="3"/>
    </row>
    <row r="846" spans="1:1" ht="15" x14ac:dyDescent="0.3">
      <c r="A846" s="3"/>
    </row>
    <row r="847" spans="1:1" ht="15" x14ac:dyDescent="0.3">
      <c r="A847" s="3"/>
    </row>
    <row r="848" spans="1:1" ht="15" x14ac:dyDescent="0.3">
      <c r="A848" s="3"/>
    </row>
    <row r="849" spans="1:1" ht="15" x14ac:dyDescent="0.3">
      <c r="A849" s="3"/>
    </row>
    <row r="850" spans="1:1" ht="15" x14ac:dyDescent="0.3">
      <c r="A850" s="3"/>
    </row>
    <row r="851" spans="1:1" ht="15" x14ac:dyDescent="0.3">
      <c r="A851" s="3"/>
    </row>
    <row r="852" spans="1:1" ht="15" x14ac:dyDescent="0.3">
      <c r="A852" s="3"/>
    </row>
    <row r="853" spans="1:1" ht="15" x14ac:dyDescent="0.3">
      <c r="A853" s="3"/>
    </row>
    <row r="854" spans="1:1" ht="15" x14ac:dyDescent="0.3">
      <c r="A854" s="3"/>
    </row>
    <row r="855" spans="1:1" ht="15" x14ac:dyDescent="0.3">
      <c r="A855" s="3"/>
    </row>
    <row r="856" spans="1:1" ht="15" x14ac:dyDescent="0.3">
      <c r="A856" s="3"/>
    </row>
    <row r="857" spans="1:1" ht="15" x14ac:dyDescent="0.3">
      <c r="A857" s="3"/>
    </row>
    <row r="858" spans="1:1" ht="15" x14ac:dyDescent="0.3">
      <c r="A858" s="3"/>
    </row>
    <row r="859" spans="1:1" ht="15" x14ac:dyDescent="0.3">
      <c r="A859" s="3"/>
    </row>
    <row r="860" spans="1:1" ht="15" x14ac:dyDescent="0.3">
      <c r="A860" s="3"/>
    </row>
    <row r="861" spans="1:1" ht="15" x14ac:dyDescent="0.3">
      <c r="A861" s="3"/>
    </row>
    <row r="862" spans="1:1" ht="15" x14ac:dyDescent="0.3">
      <c r="A862" s="3"/>
    </row>
    <row r="863" spans="1:1" ht="15" x14ac:dyDescent="0.3">
      <c r="A863" s="3"/>
    </row>
    <row r="864" spans="1:1" ht="15" x14ac:dyDescent="0.3">
      <c r="A864" s="3"/>
    </row>
    <row r="865" spans="1:1" ht="15" x14ac:dyDescent="0.3">
      <c r="A865" s="3"/>
    </row>
    <row r="866" spans="1:1" ht="15" x14ac:dyDescent="0.3">
      <c r="A866" s="3"/>
    </row>
    <row r="867" spans="1:1" ht="15" x14ac:dyDescent="0.3">
      <c r="A867" s="3"/>
    </row>
    <row r="868" spans="1:1" ht="15" x14ac:dyDescent="0.3">
      <c r="A868" s="3"/>
    </row>
    <row r="869" spans="1:1" ht="15" x14ac:dyDescent="0.3">
      <c r="A869" s="3"/>
    </row>
    <row r="870" spans="1:1" ht="15" x14ac:dyDescent="0.3">
      <c r="A870" s="3"/>
    </row>
    <row r="871" spans="1:1" ht="15" x14ac:dyDescent="0.3">
      <c r="A871" s="3"/>
    </row>
    <row r="872" spans="1:1" ht="15" x14ac:dyDescent="0.3">
      <c r="A872" s="3"/>
    </row>
    <row r="873" spans="1:1" ht="15" x14ac:dyDescent="0.3">
      <c r="A873" s="3"/>
    </row>
    <row r="874" spans="1:1" ht="15" x14ac:dyDescent="0.3">
      <c r="A874" s="3"/>
    </row>
    <row r="875" spans="1:1" ht="15" x14ac:dyDescent="0.3">
      <c r="A875" s="3"/>
    </row>
    <row r="876" spans="1:1" ht="15" x14ac:dyDescent="0.3">
      <c r="A876" s="3"/>
    </row>
    <row r="877" spans="1:1" ht="15" x14ac:dyDescent="0.3">
      <c r="A877" s="3"/>
    </row>
    <row r="878" spans="1:1" ht="15" x14ac:dyDescent="0.3">
      <c r="A878" s="3"/>
    </row>
    <row r="879" spans="1:1" ht="15" x14ac:dyDescent="0.3">
      <c r="A879" s="3"/>
    </row>
    <row r="880" spans="1:1" ht="15" x14ac:dyDescent="0.3">
      <c r="A880" s="3"/>
    </row>
    <row r="881" spans="1:1" ht="15" x14ac:dyDescent="0.3">
      <c r="A881" s="3"/>
    </row>
    <row r="882" spans="1:1" ht="15" x14ac:dyDescent="0.3">
      <c r="A882" s="3"/>
    </row>
    <row r="883" spans="1:1" ht="15" x14ac:dyDescent="0.3">
      <c r="A883" s="3"/>
    </row>
    <row r="884" spans="1:1" ht="15" x14ac:dyDescent="0.3">
      <c r="A884" s="3"/>
    </row>
    <row r="885" spans="1:1" ht="15" x14ac:dyDescent="0.3">
      <c r="A885" s="3"/>
    </row>
    <row r="886" spans="1:1" ht="15" x14ac:dyDescent="0.3">
      <c r="A886" s="3"/>
    </row>
    <row r="887" spans="1:1" ht="15" x14ac:dyDescent="0.3">
      <c r="A887" s="3"/>
    </row>
    <row r="888" spans="1:1" ht="15" x14ac:dyDescent="0.3">
      <c r="A888" s="3"/>
    </row>
    <row r="889" spans="1:1" ht="15" x14ac:dyDescent="0.3">
      <c r="A889" s="3"/>
    </row>
    <row r="890" spans="1:1" ht="15" x14ac:dyDescent="0.3">
      <c r="A890" s="3"/>
    </row>
    <row r="891" spans="1:1" ht="15" x14ac:dyDescent="0.3">
      <c r="A891" s="3"/>
    </row>
    <row r="892" spans="1:1" ht="15" x14ac:dyDescent="0.3">
      <c r="A892" s="3"/>
    </row>
    <row r="893" spans="1:1" ht="15" x14ac:dyDescent="0.3">
      <c r="A893" s="3"/>
    </row>
    <row r="894" spans="1:1" ht="15" x14ac:dyDescent="0.3">
      <c r="A894" s="3"/>
    </row>
    <row r="895" spans="1:1" ht="15" x14ac:dyDescent="0.3">
      <c r="A895" s="3"/>
    </row>
    <row r="896" spans="1:1" ht="15" x14ac:dyDescent="0.3">
      <c r="A896" s="3"/>
    </row>
    <row r="897" spans="1:1" ht="15" x14ac:dyDescent="0.3">
      <c r="A897" s="3"/>
    </row>
    <row r="898" spans="1:1" ht="15" x14ac:dyDescent="0.3">
      <c r="A898" s="3"/>
    </row>
    <row r="899" spans="1:1" ht="15" x14ac:dyDescent="0.3">
      <c r="A899" s="3"/>
    </row>
    <row r="900" spans="1:1" ht="15" x14ac:dyDescent="0.3">
      <c r="A900" s="3"/>
    </row>
    <row r="901" spans="1:1" ht="15" x14ac:dyDescent="0.3">
      <c r="A901" s="3"/>
    </row>
    <row r="902" spans="1:1" ht="15" x14ac:dyDescent="0.3">
      <c r="A902" s="3"/>
    </row>
    <row r="903" spans="1:1" ht="15" x14ac:dyDescent="0.3">
      <c r="A903" s="3"/>
    </row>
    <row r="904" spans="1:1" ht="15" x14ac:dyDescent="0.3">
      <c r="A904" s="3"/>
    </row>
    <row r="905" spans="1:1" ht="15" x14ac:dyDescent="0.3">
      <c r="A905" s="3"/>
    </row>
    <row r="906" spans="1:1" ht="15" x14ac:dyDescent="0.3">
      <c r="A906" s="3"/>
    </row>
    <row r="907" spans="1:1" ht="15" x14ac:dyDescent="0.3">
      <c r="A907" s="3"/>
    </row>
    <row r="908" spans="1:1" ht="15" x14ac:dyDescent="0.3">
      <c r="A908" s="3"/>
    </row>
    <row r="909" spans="1:1" ht="15" x14ac:dyDescent="0.3">
      <c r="A909" s="3"/>
    </row>
    <row r="910" spans="1:1" ht="15" x14ac:dyDescent="0.3">
      <c r="A910" s="3"/>
    </row>
    <row r="911" spans="1:1" ht="15" x14ac:dyDescent="0.3">
      <c r="A911" s="3"/>
    </row>
    <row r="912" spans="1:1" ht="15" x14ac:dyDescent="0.3">
      <c r="A912" s="3"/>
    </row>
    <row r="913" spans="1:1" ht="15" x14ac:dyDescent="0.3">
      <c r="A913" s="3"/>
    </row>
    <row r="914" spans="1:1" ht="15" x14ac:dyDescent="0.3">
      <c r="A914" s="3"/>
    </row>
    <row r="915" spans="1:1" ht="15" x14ac:dyDescent="0.3">
      <c r="A915" s="3"/>
    </row>
    <row r="916" spans="1:1" ht="15" x14ac:dyDescent="0.3">
      <c r="A916" s="3"/>
    </row>
    <row r="917" spans="1:1" ht="15" x14ac:dyDescent="0.3">
      <c r="A917" s="3"/>
    </row>
    <row r="918" spans="1:1" ht="15" x14ac:dyDescent="0.3">
      <c r="A918" s="3"/>
    </row>
    <row r="919" spans="1:1" ht="15" x14ac:dyDescent="0.3">
      <c r="A919" s="3"/>
    </row>
    <row r="920" spans="1:1" ht="15" x14ac:dyDescent="0.3">
      <c r="A920" s="3"/>
    </row>
    <row r="921" spans="1:1" ht="15" x14ac:dyDescent="0.3">
      <c r="A921" s="3"/>
    </row>
    <row r="922" spans="1:1" ht="15" x14ac:dyDescent="0.3">
      <c r="A922" s="3"/>
    </row>
    <row r="923" spans="1:1" ht="15" x14ac:dyDescent="0.3">
      <c r="A923" s="3"/>
    </row>
    <row r="924" spans="1:1" ht="15" x14ac:dyDescent="0.3">
      <c r="A924" s="3"/>
    </row>
    <row r="925" spans="1:1" ht="15" x14ac:dyDescent="0.3">
      <c r="A925" s="3"/>
    </row>
    <row r="926" spans="1:1" ht="15" x14ac:dyDescent="0.3">
      <c r="A926" s="3"/>
    </row>
    <row r="927" spans="1:1" ht="15" x14ac:dyDescent="0.3">
      <c r="A927" s="3"/>
    </row>
    <row r="928" spans="1:1" ht="15" x14ac:dyDescent="0.3">
      <c r="A928" s="3"/>
    </row>
    <row r="929" spans="1:1" ht="15" x14ac:dyDescent="0.3">
      <c r="A929" s="3"/>
    </row>
    <row r="930" spans="1:1" ht="15" x14ac:dyDescent="0.3">
      <c r="A930" s="3"/>
    </row>
    <row r="931" spans="1:1" ht="15" x14ac:dyDescent="0.3">
      <c r="A931" s="3"/>
    </row>
    <row r="932" spans="1:1" ht="15" x14ac:dyDescent="0.3">
      <c r="A932" s="3"/>
    </row>
    <row r="933" spans="1:1" ht="15" x14ac:dyDescent="0.3">
      <c r="A933" s="3"/>
    </row>
    <row r="934" spans="1:1" ht="15" x14ac:dyDescent="0.3">
      <c r="A934" s="3"/>
    </row>
    <row r="935" spans="1:1" ht="15" x14ac:dyDescent="0.3">
      <c r="A935" s="3"/>
    </row>
    <row r="936" spans="1:1" ht="15" x14ac:dyDescent="0.3">
      <c r="A936" s="3"/>
    </row>
    <row r="937" spans="1:1" ht="15" x14ac:dyDescent="0.3">
      <c r="A937" s="3"/>
    </row>
    <row r="938" spans="1:1" ht="15" x14ac:dyDescent="0.3">
      <c r="A938" s="3"/>
    </row>
    <row r="939" spans="1:1" ht="15" x14ac:dyDescent="0.3">
      <c r="A939" s="3"/>
    </row>
    <row r="940" spans="1:1" ht="15" x14ac:dyDescent="0.3">
      <c r="A940" s="3"/>
    </row>
    <row r="941" spans="1:1" ht="15" x14ac:dyDescent="0.3">
      <c r="A941" s="3"/>
    </row>
    <row r="942" spans="1:1" ht="15" x14ac:dyDescent="0.3">
      <c r="A942" s="3"/>
    </row>
    <row r="943" spans="1:1" ht="15" x14ac:dyDescent="0.3">
      <c r="A943" s="3"/>
    </row>
    <row r="944" spans="1:1" ht="15" x14ac:dyDescent="0.3">
      <c r="A944" s="3"/>
    </row>
    <row r="945" spans="1:1" ht="15" x14ac:dyDescent="0.3">
      <c r="A945" s="3"/>
    </row>
    <row r="946" spans="1:1" ht="15" x14ac:dyDescent="0.3">
      <c r="A946" s="3"/>
    </row>
    <row r="947" spans="1:1" ht="15" x14ac:dyDescent="0.3">
      <c r="A947" s="3"/>
    </row>
    <row r="948" spans="1:1" ht="15" x14ac:dyDescent="0.3">
      <c r="A948" s="3"/>
    </row>
    <row r="949" spans="1:1" ht="15" x14ac:dyDescent="0.3">
      <c r="A949" s="3"/>
    </row>
    <row r="950" spans="1:1" ht="15" x14ac:dyDescent="0.3">
      <c r="A950" s="3"/>
    </row>
    <row r="951" spans="1:1" ht="15" x14ac:dyDescent="0.3">
      <c r="A951" s="3"/>
    </row>
    <row r="952" spans="1:1" ht="15" x14ac:dyDescent="0.3">
      <c r="A952" s="3"/>
    </row>
    <row r="953" spans="1:1" ht="15" x14ac:dyDescent="0.3">
      <c r="A953" s="3"/>
    </row>
    <row r="954" spans="1:1" ht="15" x14ac:dyDescent="0.3">
      <c r="A954" s="3"/>
    </row>
    <row r="955" spans="1:1" ht="15" x14ac:dyDescent="0.3">
      <c r="A955" s="3"/>
    </row>
    <row r="956" spans="1:1" ht="15" x14ac:dyDescent="0.3">
      <c r="A956" s="3"/>
    </row>
    <row r="957" spans="1:1" ht="15" x14ac:dyDescent="0.3">
      <c r="A957" s="3"/>
    </row>
    <row r="958" spans="1:1" ht="15" x14ac:dyDescent="0.3">
      <c r="A958" s="3"/>
    </row>
    <row r="959" spans="1:1" ht="15" x14ac:dyDescent="0.3">
      <c r="A959" s="3"/>
    </row>
    <row r="960" spans="1:1" ht="15" x14ac:dyDescent="0.3">
      <c r="A960" s="3"/>
    </row>
    <row r="961" spans="1:1" ht="15" x14ac:dyDescent="0.3">
      <c r="A961" s="3"/>
    </row>
    <row r="962" spans="1:1" ht="15" x14ac:dyDescent="0.3">
      <c r="A962" s="3"/>
    </row>
    <row r="963" spans="1:1" ht="15" x14ac:dyDescent="0.3">
      <c r="A963" s="3"/>
    </row>
    <row r="964" spans="1:1" ht="15" x14ac:dyDescent="0.3">
      <c r="A964" s="3"/>
    </row>
    <row r="965" spans="1:1" ht="15" x14ac:dyDescent="0.3">
      <c r="A965" s="3"/>
    </row>
    <row r="966" spans="1:1" ht="15" x14ac:dyDescent="0.3">
      <c r="A966" s="3"/>
    </row>
    <row r="967" spans="1:1" ht="15" x14ac:dyDescent="0.3">
      <c r="A967" s="3"/>
    </row>
    <row r="968" spans="1:1" ht="15" x14ac:dyDescent="0.3">
      <c r="A968" s="3"/>
    </row>
    <row r="969" spans="1:1" ht="15" x14ac:dyDescent="0.3">
      <c r="A969" s="3"/>
    </row>
    <row r="970" spans="1:1" ht="15" x14ac:dyDescent="0.3">
      <c r="A970" s="3"/>
    </row>
    <row r="971" spans="1:1" ht="15" x14ac:dyDescent="0.3">
      <c r="A971" s="3"/>
    </row>
    <row r="972" spans="1:1" ht="15" x14ac:dyDescent="0.3">
      <c r="A972" s="3"/>
    </row>
    <row r="973" spans="1:1" ht="15" x14ac:dyDescent="0.3">
      <c r="A973" s="3"/>
    </row>
    <row r="974" spans="1:1" ht="15" x14ac:dyDescent="0.3">
      <c r="A974" s="3"/>
    </row>
    <row r="975" spans="1:1" ht="15" x14ac:dyDescent="0.3">
      <c r="A975" s="3"/>
    </row>
    <row r="976" spans="1:1" ht="15" x14ac:dyDescent="0.3">
      <c r="A976" s="3"/>
    </row>
    <row r="977" spans="1:1" ht="15" x14ac:dyDescent="0.3">
      <c r="A977" s="3"/>
    </row>
    <row r="978" spans="1:1" ht="15" x14ac:dyDescent="0.3">
      <c r="A978" s="3"/>
    </row>
    <row r="979" spans="1:1" ht="15" x14ac:dyDescent="0.3">
      <c r="A979" s="3"/>
    </row>
    <row r="980" spans="1:1" ht="15" x14ac:dyDescent="0.3">
      <c r="A980" s="3"/>
    </row>
    <row r="981" spans="1:1" ht="15" x14ac:dyDescent="0.3">
      <c r="A981" s="3"/>
    </row>
    <row r="982" spans="1:1" ht="15" x14ac:dyDescent="0.3">
      <c r="A982" s="3"/>
    </row>
    <row r="983" spans="1:1" ht="15" x14ac:dyDescent="0.3">
      <c r="A983" s="3"/>
    </row>
    <row r="984" spans="1:1" ht="15" x14ac:dyDescent="0.3">
      <c r="A984" s="3"/>
    </row>
    <row r="985" spans="1:1" ht="15" x14ac:dyDescent="0.3">
      <c r="A985" s="3"/>
    </row>
    <row r="986" spans="1:1" ht="15" x14ac:dyDescent="0.3">
      <c r="A986" s="3"/>
    </row>
    <row r="987" spans="1:1" ht="15" x14ac:dyDescent="0.3">
      <c r="A987" s="3"/>
    </row>
    <row r="988" spans="1:1" ht="15" x14ac:dyDescent="0.3">
      <c r="A988" s="3"/>
    </row>
    <row r="989" spans="1:1" ht="15" x14ac:dyDescent="0.3">
      <c r="A989" s="3"/>
    </row>
    <row r="990" spans="1:1" ht="15" x14ac:dyDescent="0.3">
      <c r="A990" s="3"/>
    </row>
    <row r="991" spans="1:1" ht="15" x14ac:dyDescent="0.3">
      <c r="A991" s="3"/>
    </row>
    <row r="992" spans="1:1" ht="15" x14ac:dyDescent="0.3">
      <c r="A992" s="3"/>
    </row>
    <row r="993" spans="1:1" ht="15" x14ac:dyDescent="0.3">
      <c r="A993" s="3"/>
    </row>
    <row r="994" spans="1:1" ht="15" x14ac:dyDescent="0.3">
      <c r="A994" s="3"/>
    </row>
    <row r="995" spans="1:1" ht="15" x14ac:dyDescent="0.3">
      <c r="A995" s="3"/>
    </row>
    <row r="996" spans="1:1" ht="15" x14ac:dyDescent="0.3">
      <c r="A996" s="3"/>
    </row>
    <row r="997" spans="1:1" ht="15" x14ac:dyDescent="0.3">
      <c r="A997" s="3"/>
    </row>
    <row r="998" spans="1:1" ht="15" x14ac:dyDescent="0.3">
      <c r="A998" s="3"/>
    </row>
    <row r="999" spans="1:1" ht="15" x14ac:dyDescent="0.3">
      <c r="A999" s="3"/>
    </row>
    <row r="1000" spans="1:1" ht="15" x14ac:dyDescent="0.3">
      <c r="A1000" s="3"/>
    </row>
    <row r="1001" spans="1:1" ht="15" x14ac:dyDescent="0.3">
      <c r="A1001" s="3"/>
    </row>
    <row r="1002" spans="1:1" ht="15" x14ac:dyDescent="0.3">
      <c r="A1002" s="3"/>
    </row>
    <row r="1003" spans="1:1" ht="15" x14ac:dyDescent="0.3">
      <c r="A1003" s="3"/>
    </row>
    <row r="1004" spans="1:1" ht="15" x14ac:dyDescent="0.3">
      <c r="A1004" s="3"/>
    </row>
    <row r="1005" spans="1:1" ht="15" x14ac:dyDescent="0.3">
      <c r="A1005" s="3"/>
    </row>
    <row r="1006" spans="1:1" ht="15" x14ac:dyDescent="0.3">
      <c r="A1006" s="3"/>
    </row>
    <row r="1007" spans="1:1" ht="15" x14ac:dyDescent="0.3">
      <c r="A1007" s="3"/>
    </row>
    <row r="1008" spans="1:1" ht="15" x14ac:dyDescent="0.3">
      <c r="A1008" s="3"/>
    </row>
    <row r="1009" spans="1:1" ht="15" x14ac:dyDescent="0.3">
      <c r="A1009" s="3"/>
    </row>
    <row r="1010" spans="1:1" ht="15" x14ac:dyDescent="0.3">
      <c r="A1010" s="3"/>
    </row>
    <row r="1011" spans="1:1" ht="15" x14ac:dyDescent="0.3">
      <c r="A1011" s="3"/>
    </row>
    <row r="1012" spans="1:1" ht="15" x14ac:dyDescent="0.3">
      <c r="A1012" s="3"/>
    </row>
    <row r="1013" spans="1:1" ht="15" x14ac:dyDescent="0.3">
      <c r="A1013" s="3"/>
    </row>
    <row r="1014" spans="1:1" ht="15" x14ac:dyDescent="0.3">
      <c r="A1014" s="3"/>
    </row>
    <row r="1015" spans="1:1" ht="15" x14ac:dyDescent="0.3">
      <c r="A1015" s="3"/>
    </row>
    <row r="1016" spans="1:1" ht="15" x14ac:dyDescent="0.3">
      <c r="A1016" s="3"/>
    </row>
    <row r="1017" spans="1:1" ht="15" x14ac:dyDescent="0.3">
      <c r="A1017" s="3"/>
    </row>
    <row r="1018" spans="1:1" ht="15" x14ac:dyDescent="0.3">
      <c r="A1018" s="3"/>
    </row>
    <row r="1019" spans="1:1" ht="15" x14ac:dyDescent="0.3">
      <c r="A1019" s="3"/>
    </row>
    <row r="1020" spans="1:1" ht="15" x14ac:dyDescent="0.3">
      <c r="A1020" s="3"/>
    </row>
    <row r="1021" spans="1:1" ht="15" x14ac:dyDescent="0.3">
      <c r="A1021" s="3"/>
    </row>
    <row r="1022" spans="1:1" ht="15" x14ac:dyDescent="0.3">
      <c r="A1022" s="3"/>
    </row>
    <row r="1023" spans="1:1" ht="15" x14ac:dyDescent="0.3">
      <c r="A1023" s="3"/>
    </row>
    <row r="1024" spans="1:1" ht="15" x14ac:dyDescent="0.3">
      <c r="A1024" s="3"/>
    </row>
    <row r="1025" spans="1:1" ht="15" x14ac:dyDescent="0.3">
      <c r="A1025" s="3"/>
    </row>
    <row r="1026" spans="1:1" ht="15" x14ac:dyDescent="0.3">
      <c r="A1026" s="3"/>
    </row>
    <row r="1027" spans="1:1" ht="15" x14ac:dyDescent="0.3">
      <c r="A1027" s="3"/>
    </row>
    <row r="1028" spans="1:1" ht="15" x14ac:dyDescent="0.3">
      <c r="A1028" s="3"/>
    </row>
    <row r="1029" spans="1:1" ht="15" x14ac:dyDescent="0.3">
      <c r="A1029" s="3"/>
    </row>
    <row r="1030" spans="1:1" ht="15" x14ac:dyDescent="0.3">
      <c r="A1030" s="3"/>
    </row>
  </sheetData>
  <sheetProtection algorithmName="SHA-512" hashValue="BRpkwMR2nLpkSBTeEzSHat9BNZe0t7SGrD6fvL91By7BqdFaKzdPyfvxSWfdL6y2OKq8cjOL06Yf0g2uoDHrZA==" saltValue="cDnBbSQOezMTmnOKc8UNPA==" spinCount="100000" sheet="1" formatCells="0" formatRows="0"/>
  <mergeCells count="159">
    <mergeCell ref="Q49:Q50"/>
    <mergeCell ref="X56:AA56"/>
    <mergeCell ref="X57:AA57"/>
    <mergeCell ref="D24:D26"/>
    <mergeCell ref="E24:E26"/>
    <mergeCell ref="G24:G26"/>
    <mergeCell ref="G49:G50"/>
    <mergeCell ref="D39:D41"/>
    <mergeCell ref="D42:D44"/>
    <mergeCell ref="D46:D47"/>
    <mergeCell ref="G52:G54"/>
    <mergeCell ref="D52:D54"/>
    <mergeCell ref="E52:E54"/>
    <mergeCell ref="D49:D50"/>
    <mergeCell ref="L49:L50"/>
    <mergeCell ref="S56:V56"/>
    <mergeCell ref="N56:Q56"/>
    <mergeCell ref="N57:Q57"/>
    <mergeCell ref="V49:V50"/>
    <mergeCell ref="AA49:AA50"/>
    <mergeCell ref="B57:H57"/>
    <mergeCell ref="X58:AA58"/>
    <mergeCell ref="X59:AA59"/>
    <mergeCell ref="X60:AA60"/>
    <mergeCell ref="X61:AA61"/>
    <mergeCell ref="X62:AA62"/>
    <mergeCell ref="X63:AA63"/>
    <mergeCell ref="X64:AA64"/>
    <mergeCell ref="X72:AA72"/>
    <mergeCell ref="I66:L66"/>
    <mergeCell ref="I67:L67"/>
    <mergeCell ref="I68:L68"/>
    <mergeCell ref="S66:V66"/>
    <mergeCell ref="S67:V67"/>
    <mergeCell ref="S68:V68"/>
    <mergeCell ref="X69:AA69"/>
    <mergeCell ref="X70:AA70"/>
    <mergeCell ref="S58:V58"/>
    <mergeCell ref="S59:V59"/>
    <mergeCell ref="S60:V60"/>
    <mergeCell ref="S61:V61"/>
    <mergeCell ref="S62:V62"/>
    <mergeCell ref="N58:Q58"/>
    <mergeCell ref="N59:Q59"/>
    <mergeCell ref="N60:Q60"/>
    <mergeCell ref="I74:L74"/>
    <mergeCell ref="I75:L75"/>
    <mergeCell ref="I61:L61"/>
    <mergeCell ref="I63:L63"/>
    <mergeCell ref="I69:L69"/>
    <mergeCell ref="I70:L70"/>
    <mergeCell ref="I71:L71"/>
    <mergeCell ref="I72:L72"/>
    <mergeCell ref="N69:Q69"/>
    <mergeCell ref="I64:L64"/>
    <mergeCell ref="I62:L62"/>
    <mergeCell ref="N63:Q63"/>
    <mergeCell ref="X74:AA74"/>
    <mergeCell ref="X75:AA75"/>
    <mergeCell ref="S74:V74"/>
    <mergeCell ref="S75:V75"/>
    <mergeCell ref="X67:AA67"/>
    <mergeCell ref="S69:V69"/>
    <mergeCell ref="N64:Q64"/>
    <mergeCell ref="N70:Q70"/>
    <mergeCell ref="N71:Q71"/>
    <mergeCell ref="N72:Q72"/>
    <mergeCell ref="S70:V70"/>
    <mergeCell ref="S71:V71"/>
    <mergeCell ref="S72:V72"/>
    <mergeCell ref="S64:V64"/>
    <mergeCell ref="S63:V63"/>
    <mergeCell ref="S57:V57"/>
    <mergeCell ref="I56:L56"/>
    <mergeCell ref="I57:L57"/>
    <mergeCell ref="I58:L58"/>
    <mergeCell ref="I59:L59"/>
    <mergeCell ref="I60:L60"/>
    <mergeCell ref="N62:Q62"/>
    <mergeCell ref="N61:Q61"/>
    <mergeCell ref="J3:J6"/>
    <mergeCell ref="B8:F8"/>
    <mergeCell ref="B15:B27"/>
    <mergeCell ref="B28:B38"/>
    <mergeCell ref="B39:B51"/>
    <mergeCell ref="B52:B54"/>
    <mergeCell ref="E16:E17"/>
    <mergeCell ref="G16:G17"/>
    <mergeCell ref="E20:E21"/>
    <mergeCell ref="G20:G21"/>
    <mergeCell ref="D16:D17"/>
    <mergeCell ref="E39:E41"/>
    <mergeCell ref="G39:G41"/>
    <mergeCell ref="D20:D21"/>
    <mergeCell ref="D30:D33"/>
    <mergeCell ref="G42:G44"/>
    <mergeCell ref="E42:E44"/>
    <mergeCell ref="E46:E47"/>
    <mergeCell ref="G46:G47"/>
    <mergeCell ref="E49:E50"/>
    <mergeCell ref="B1:G1"/>
    <mergeCell ref="I3:I6"/>
    <mergeCell ref="B76:H76"/>
    <mergeCell ref="B58:H58"/>
    <mergeCell ref="B60:H60"/>
    <mergeCell ref="B61:H61"/>
    <mergeCell ref="B75:H75"/>
    <mergeCell ref="B77:H77"/>
    <mergeCell ref="B65:H65"/>
    <mergeCell ref="B66:H66"/>
    <mergeCell ref="B68:H68"/>
    <mergeCell ref="B74:H74"/>
    <mergeCell ref="B72:H72"/>
    <mergeCell ref="B69:H69"/>
    <mergeCell ref="B70:H70"/>
    <mergeCell ref="B71:H71"/>
    <mergeCell ref="B64:H64"/>
    <mergeCell ref="B62:H62"/>
    <mergeCell ref="B59:H59"/>
    <mergeCell ref="B63:H63"/>
    <mergeCell ref="B67:H67"/>
    <mergeCell ref="X80:AA80"/>
    <mergeCell ref="I65:L65"/>
    <mergeCell ref="X65:AA65"/>
    <mergeCell ref="S65:V65"/>
    <mergeCell ref="X66:AA66"/>
    <mergeCell ref="X68:AA68"/>
    <mergeCell ref="X76:AA76"/>
    <mergeCell ref="X77:AA77"/>
    <mergeCell ref="S76:V76"/>
    <mergeCell ref="S77:V77"/>
    <mergeCell ref="I80:L80"/>
    <mergeCell ref="N80:Q80"/>
    <mergeCell ref="S80:V80"/>
    <mergeCell ref="I76:L76"/>
    <mergeCell ref="I77:L77"/>
    <mergeCell ref="N77:Q77"/>
    <mergeCell ref="N76:Q76"/>
    <mergeCell ref="N75:Q75"/>
    <mergeCell ref="N74:Q74"/>
    <mergeCell ref="N68:Q68"/>
    <mergeCell ref="N67:Q67"/>
    <mergeCell ref="N66:Q66"/>
    <mergeCell ref="N65:Q65"/>
    <mergeCell ref="X71:AA71"/>
    <mergeCell ref="L16:L17"/>
    <mergeCell ref="Q16:Q17"/>
    <mergeCell ref="Q20:Q21"/>
    <mergeCell ref="V16:V17"/>
    <mergeCell ref="V20:V21"/>
    <mergeCell ref="AA16:AA17"/>
    <mergeCell ref="AA20:AA21"/>
    <mergeCell ref="E30:E33"/>
    <mergeCell ref="G30:G33"/>
    <mergeCell ref="L30:L33"/>
    <mergeCell ref="Q30:Q33"/>
    <mergeCell ref="V30:V33"/>
    <mergeCell ref="AA30:AA33"/>
    <mergeCell ref="L20:L21"/>
  </mergeCells>
  <conditionalFormatting sqref="I15:I54 N15:N54 S15:S54 X15:X54">
    <cfRule type="containsText" dxfId="29" priority="92" operator="containsText" text="2">
      <formula>NOT(ISERROR(SEARCH("2",I15)))</formula>
    </cfRule>
    <cfRule type="containsText" dxfId="28" priority="93" operator="containsText" text="1">
      <formula>NOT(ISERROR(SEARCH("1",I15)))</formula>
    </cfRule>
    <cfRule type="containsText" dxfId="27" priority="94" operator="containsText" text="0">
      <formula>NOT(ISERROR(SEARCH("0",I15)))</formula>
    </cfRule>
  </conditionalFormatting>
  <conditionalFormatting sqref="J25:J47">
    <cfRule type="expression" dxfId="26" priority="1">
      <formula>ISBLANK(I25:I65)</formula>
    </cfRule>
  </conditionalFormatting>
  <conditionalFormatting sqref="N15:N54 S15:S54 X15:X54 I15:I54">
    <cfRule type="containsText" dxfId="25" priority="91" operator="containsText" text="3">
      <formula>NOT(ISERROR(SEARCH("3",I15)))</formula>
    </cfRule>
  </conditionalFormatting>
  <conditionalFormatting sqref="O15:O21 O27:O47 T15:T21 T25:T47 Y15:Y21 Y25:Y47 J15:J21">
    <cfRule type="expression" dxfId="23" priority="693">
      <formula>ISBLANK(I15:I55)</formula>
    </cfRule>
  </conditionalFormatting>
  <conditionalFormatting sqref="O22:O26 T22:T24 Y22:Y24 J22:J24">
    <cfRule type="expression" dxfId="22" priority="735">
      <formula>ISBLANK(I22:I65)</formula>
    </cfRule>
  </conditionalFormatting>
  <conditionalFormatting sqref="O25 O51:O54 T25 T51:T54 Y25 Y51:Y54 J51:J54">
    <cfRule type="expression" dxfId="21" priority="615">
      <formula>ISBLANK(I25:I67)</formula>
    </cfRule>
  </conditionalFormatting>
  <conditionalFormatting sqref="O26 O48:O50 T26 T48:T50 Y26 Y48:Y50 J48:J50">
    <cfRule type="expression" dxfId="20" priority="654">
      <formula>ISBLANK(I26:I67)</formula>
    </cfRule>
  </conditionalFormatting>
  <hyperlinks>
    <hyperlink ref="I80:L80" location="Resultados!B7" display="¿En dónde estoy?" xr:uid="{1E7EA4EA-CC2D-4F9B-B875-E9C41E44C795}"/>
    <hyperlink ref="X80:AA80" location="Resultados!AR7" display="¿En dónde estoy?" xr:uid="{F671EB0C-339A-4F15-8C2E-14A5DA5F2F77}"/>
    <hyperlink ref="S80:V80" location="Resultados!AD7" display="¿En dónde estoy?" xr:uid="{A2372996-1334-48A6-82A7-9D7F11FBDCC8}"/>
    <hyperlink ref="N80:Q80" location="Resultados!P7" display="¿En dónde estoy?" xr:uid="{D58CDE30-5E09-4431-9156-45FCD7CA9F03}"/>
  </hyperlinks>
  <pageMargins left="0" right="0" top="0" bottom="0" header="0" footer="0"/>
  <pageSetup orientation="portrait" r:id="rId1"/>
  <ignoredErrors>
    <ignoredError sqref="J78 J67:L67 I73:L73 J77:L77 J66:L66 J68:L68 I58:L60 O78:R78 T78:W78 J57:L57 J65:L65 J61:L61 J62:L62 J63:L63 J64:L64 J74:L74 J75:L75 J76:L76"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4" id="{7C5FEC80-DBD6-46A4-AC36-6F69BB3EA1CD}">
            <xm:f>'Información de la Organización'!$F$23=""</xm:f>
            <x14:dxf>
              <font>
                <color theme="0"/>
              </font>
              <fill>
                <patternFill patternType="solid">
                  <fgColor theme="0"/>
                  <bgColor theme="0"/>
                </patternFill>
              </fill>
              <border>
                <left/>
                <right/>
                <top/>
                <bottom/>
                <vertical/>
                <horizontal/>
              </border>
            </x14:dxf>
          </x14:cfRule>
          <xm:sqref>N11:Q80</xm:sqref>
        </x14:conditionalFormatting>
        <x14:conditionalFormatting xmlns:xm="http://schemas.microsoft.com/office/excel/2006/main">
          <x14:cfRule type="expression" priority="3" id="{7119485B-5329-4F02-B82D-D9BA2FCB10B4}">
            <xm:f>'Información de la Organización'!$F$25=""</xm:f>
            <x14:dxf>
              <font>
                <color theme="0"/>
              </font>
              <fill>
                <patternFill patternType="solid">
                  <fgColor theme="0"/>
                  <bgColor theme="0"/>
                </patternFill>
              </fill>
              <border>
                <left/>
                <right/>
                <top/>
                <bottom/>
                <vertical/>
                <horizontal/>
              </border>
            </x14:dxf>
          </x14:cfRule>
          <xm:sqref>S11:V80</xm:sqref>
        </x14:conditionalFormatting>
        <x14:conditionalFormatting xmlns:xm="http://schemas.microsoft.com/office/excel/2006/main">
          <x14:cfRule type="expression" priority="2" id="{F7510D20-D3C0-49B0-8448-264DBC0062D5}">
            <xm:f>'Información de la Organización'!$F$27=""</xm:f>
            <x14:dxf>
              <font>
                <color theme="0"/>
              </font>
              <fill>
                <patternFill patternType="solid">
                  <fgColor theme="0"/>
                  <bgColor theme="0"/>
                </patternFill>
              </fill>
              <border>
                <left/>
                <right/>
                <top/>
                <bottom/>
                <vertical/>
                <horizontal/>
              </border>
            </x14:dxf>
          </x14:cfRule>
          <xm:sqref>X11:AA80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7EED561-3714-447A-9099-324ECEE13F78}">
          <x14:formula1>
            <xm:f>Instrucciones!$E$25:$E$28</xm:f>
          </x14:formula1>
          <xm:sqref>I15:I54 X15:X54 N15:N54 S15:S54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CA3D-BACD-45EA-A089-A48C741E77EB}">
  <sheetPr>
    <outlinePr summaryBelow="0" summaryRight="0"/>
  </sheetPr>
  <dimension ref="A1:BC628"/>
  <sheetViews>
    <sheetView showGridLines="0" topLeftCell="A2" zoomScale="50" zoomScaleNormal="50" workbookViewId="0">
      <selection activeCell="L2" sqref="L1:L1048576"/>
    </sheetView>
  </sheetViews>
  <sheetFormatPr baseColWidth="10" defaultColWidth="12.54296875" defaultRowHeight="15.75" customHeight="1" x14ac:dyDescent="0.25"/>
  <cols>
    <col min="1" max="1" width="6.54296875" customWidth="1"/>
    <col min="2" max="2" width="20.54296875" style="31" customWidth="1"/>
    <col min="3" max="3" width="20.54296875" style="32" customWidth="1"/>
    <col min="4" max="4" width="20.54296875" style="27" customWidth="1"/>
    <col min="5" max="6" width="20.54296875" customWidth="1"/>
    <col min="7" max="7" width="20.54296875" style="9" customWidth="1"/>
    <col min="8" max="13" width="20.54296875" customWidth="1"/>
    <col min="14" max="14" width="25.54296875" customWidth="1"/>
    <col min="15" max="15" width="6.54296875" customWidth="1"/>
    <col min="16" max="27" width="20.54296875" customWidth="1"/>
    <col min="28" max="28" width="25.54296875" customWidth="1"/>
    <col min="29" max="29" width="6.54296875" customWidth="1"/>
    <col min="30" max="41" width="20.54296875" customWidth="1"/>
    <col min="42" max="42" width="25.54296875" customWidth="1"/>
    <col min="43" max="43" width="6.54296875" customWidth="1"/>
    <col min="44" max="55" width="20.54296875" customWidth="1"/>
    <col min="56" max="57" width="10.54296875" customWidth="1"/>
    <col min="58" max="58" width="48.81640625" customWidth="1"/>
  </cols>
  <sheetData>
    <row r="1" spans="1:55" ht="31.5" customHeight="1" x14ac:dyDescent="0.25">
      <c r="A1" s="1"/>
      <c r="B1" s="171"/>
      <c r="C1" s="172"/>
      <c r="D1" s="172"/>
      <c r="E1" s="172"/>
      <c r="G1" s="16"/>
    </row>
    <row r="2" spans="1:55" ht="18.75" customHeight="1" x14ac:dyDescent="0.25">
      <c r="A2" s="1"/>
      <c r="B2" s="22"/>
      <c r="C2" s="22"/>
      <c r="D2" s="22"/>
    </row>
    <row r="3" spans="1:55" ht="21" customHeight="1" x14ac:dyDescent="0.25">
      <c r="A3" s="2"/>
      <c r="B3" s="22"/>
      <c r="C3" s="22"/>
      <c r="D3" s="22"/>
      <c r="G3" s="186"/>
      <c r="H3" s="186"/>
    </row>
    <row r="4" spans="1:55" ht="17.25" customHeight="1" x14ac:dyDescent="0.25">
      <c r="A4" s="2"/>
      <c r="B4" s="22"/>
      <c r="C4" s="22"/>
      <c r="D4" s="22"/>
      <c r="G4" s="186"/>
      <c r="H4" s="186"/>
    </row>
    <row r="5" spans="1:55" ht="17.25" customHeight="1" x14ac:dyDescent="0.25">
      <c r="A5" s="2"/>
      <c r="B5" s="22"/>
      <c r="C5" s="22"/>
      <c r="D5" s="22"/>
      <c r="G5" s="186"/>
      <c r="H5" s="186"/>
    </row>
    <row r="6" spans="1:55" ht="30.65" customHeight="1" x14ac:dyDescent="0.25">
      <c r="A6" s="2"/>
      <c r="B6" s="22"/>
      <c r="C6" s="22"/>
      <c r="D6" s="22"/>
      <c r="G6" s="186"/>
      <c r="H6" s="186"/>
    </row>
    <row r="7" spans="1:55" ht="39.65" customHeight="1" x14ac:dyDescent="0.25">
      <c r="A7" s="2"/>
      <c r="B7" s="173" t="s">
        <v>161</v>
      </c>
      <c r="C7" s="173"/>
      <c r="D7" s="173"/>
      <c r="E7" s="173"/>
      <c r="P7" s="227" t="s">
        <v>162</v>
      </c>
      <c r="Q7" s="227"/>
      <c r="R7" s="227"/>
      <c r="S7" s="227"/>
      <c r="AD7" s="227" t="s">
        <v>163</v>
      </c>
      <c r="AE7" s="227"/>
      <c r="AF7" s="227"/>
      <c r="AG7" s="227"/>
      <c r="AQ7" s="26"/>
      <c r="AR7" s="227" t="s">
        <v>164</v>
      </c>
      <c r="AS7" s="227"/>
      <c r="AT7" s="227"/>
      <c r="AU7" s="227"/>
    </row>
    <row r="8" spans="1:55" ht="19" customHeight="1" x14ac:dyDescent="0.25">
      <c r="A8" s="2"/>
      <c r="B8" s="173"/>
      <c r="C8" s="173"/>
      <c r="D8" s="173"/>
      <c r="E8" s="173"/>
      <c r="O8" s="26"/>
      <c r="P8" s="227"/>
      <c r="Q8" s="227"/>
      <c r="R8" s="227"/>
      <c r="S8" s="227"/>
      <c r="AC8" s="26"/>
      <c r="AD8" s="227"/>
      <c r="AE8" s="227"/>
      <c r="AF8" s="227"/>
      <c r="AG8" s="227"/>
      <c r="AQ8" s="26"/>
      <c r="AR8" s="227"/>
      <c r="AS8" s="227"/>
      <c r="AT8" s="227"/>
      <c r="AU8" s="227"/>
    </row>
    <row r="9" spans="1:55" ht="17.25" customHeight="1" x14ac:dyDescent="0.25">
      <c r="A9" s="2"/>
      <c r="B9" s="173"/>
      <c r="C9" s="173"/>
      <c r="D9" s="173"/>
      <c r="E9" s="173"/>
      <c r="O9" s="26"/>
      <c r="P9" s="227"/>
      <c r="Q9" s="227"/>
      <c r="R9" s="227"/>
      <c r="S9" s="227"/>
      <c r="AC9" s="26"/>
      <c r="AD9" s="227"/>
      <c r="AE9" s="227"/>
      <c r="AF9" s="227"/>
      <c r="AG9" s="227"/>
      <c r="AQ9" s="26"/>
      <c r="AR9" s="227"/>
      <c r="AS9" s="227"/>
      <c r="AT9" s="227"/>
      <c r="AU9" s="227"/>
    </row>
    <row r="10" spans="1:55" ht="17.25" customHeight="1" x14ac:dyDescent="0.25">
      <c r="A10" s="12"/>
      <c r="B10" s="11"/>
      <c r="C10" s="11"/>
      <c r="D10" s="11"/>
      <c r="E10" s="11"/>
      <c r="F10" s="11"/>
      <c r="G10" s="11"/>
      <c r="H10" s="11"/>
      <c r="I10" s="11"/>
      <c r="J10" s="11"/>
      <c r="K10" s="11"/>
      <c r="L10" s="11"/>
      <c r="M10" s="11"/>
      <c r="N10" s="12"/>
      <c r="O10" s="11"/>
      <c r="P10" s="11"/>
      <c r="Q10" s="11"/>
      <c r="R10" s="11"/>
      <c r="S10" s="11"/>
      <c r="T10" s="11"/>
      <c r="U10" s="11"/>
      <c r="V10" s="11"/>
      <c r="W10" s="11"/>
      <c r="X10" s="11"/>
      <c r="Y10" s="11"/>
      <c r="Z10" s="11"/>
      <c r="AA10" s="11"/>
      <c r="AB10" s="12"/>
      <c r="AC10" s="11"/>
      <c r="AD10" s="11"/>
      <c r="AE10" s="11"/>
      <c r="AF10" s="11"/>
      <c r="AG10" s="11"/>
      <c r="AH10" s="11"/>
      <c r="AI10" s="11"/>
      <c r="AJ10" s="11"/>
      <c r="AK10" s="11"/>
      <c r="AL10" s="11"/>
      <c r="AM10" s="11"/>
      <c r="AN10" s="11"/>
      <c r="AO10" s="11"/>
      <c r="AQ10" s="11"/>
      <c r="AR10" s="11"/>
      <c r="AS10" s="11"/>
      <c r="AT10" s="11"/>
      <c r="AU10" s="11"/>
      <c r="AV10" s="11"/>
      <c r="AW10" s="11"/>
      <c r="AX10" s="11"/>
      <c r="AY10" s="11"/>
      <c r="AZ10" s="11"/>
      <c r="BA10" s="11"/>
      <c r="BB10" s="11"/>
      <c r="BC10" s="11"/>
    </row>
    <row r="11" spans="1:55" ht="42" customHeight="1" x14ac:dyDescent="0.3">
      <c r="A11" s="3"/>
      <c r="B11" s="27"/>
      <c r="C11" s="27"/>
      <c r="G11"/>
    </row>
    <row r="12" spans="1:55" ht="74.150000000000006" customHeight="1" x14ac:dyDescent="0.3">
      <c r="A12" s="3"/>
      <c r="C12" s="354" t="str">
        <f>IF('Categorías y Medidas'!I78&lt;0.4,"¡Estás empezando! El primer paso para el cambio está en saber dónde estamos y a dónde queremos llegar, así que sigue adelante y muy pronto verás como avanzas para que tu habitación sea una habitación circular",IF('Categorías y Medidas'!I78&lt;0.7,"¡Vas por buen camino! Cada día avanzas más para convertir tu habitación en un referente de circularidad. Revisa las medidas para ver cómo puedes dar esa milla extra que necesitas para llegar a la circularidad",IF('Categorías y Medidas'!I78&lt;0.9,"Oficialmente ¡Tu habitación es un referente de circularidad! Aún tienes un camino por recorrer, por que recuerda que no se trata de la meta, se trata de las acciones que construyen el proceso",IF('Categorías y Medidas'!I78&lt;=1,"¡Felicitaciones! Tu habitación  es punta de lanza en el camino de la circularidad. ¡La industria tiene mucho por aprender de ti! Esperamos que sigas así, y que cada vez, más habitaciones de más hoteles implementen las medidas que te trajeron hasta aquí","¡No esperes más, empieza hoy a ser parte del cambio!"))))</f>
        <v>¡No esperes más, empieza hoy a ser parte del cambio!</v>
      </c>
      <c r="D12" s="354"/>
      <c r="E12" s="354"/>
      <c r="F12" s="354"/>
      <c r="G12" s="354"/>
      <c r="H12" s="354"/>
      <c r="I12" s="354"/>
      <c r="J12" s="354"/>
      <c r="K12" s="354"/>
      <c r="L12" s="354"/>
      <c r="Q12" s="354" t="str">
        <f>IF('Categorías y Medidas'!N78&lt;0.4,"¡Estás empezando! El primer paso para el cambio está en saber dónde estamos y a dónde queremos llegar, así que sigue adelante y muy pronto verás como avanzas para que tu habitación sea una habitación circular",IF('Categorías y Medidas'!N78&lt;0.7,"¡Vas por buen camino! Cada día avanzas más para convertir tu habitación en un referente de circularidad. Revisa las medidas para ver cómo puedes dar esa milla extra que necesitas para llegar a la circularidad",IF('Categorías y Medidas'!N78&lt;0.9,"Oficialmente ¡Tu habitación es un referente de circularidad! Aún tienes un camino por recorrer, por que recuerda que no se trata de la meta, se trata de las acciones que construyen el proceso",IF('Categorías y Medidas'!N78&lt;=1,"¡Felicitaciones! Tu habitación  es punta de lanza en el camino de la circularidad. ¡La industria tiene mucho por aprender de ti! Esperamos que sigas así, y que cada vez, más habitaciones de más hoteles implementen las medidas que te trajeron hasta aquí","¡No esperes más, empieza hoy a ser parte del cambio!"))))</f>
        <v>¡No esperes más, empieza hoy a ser parte del cambio!</v>
      </c>
      <c r="R12" s="354"/>
      <c r="S12" s="354"/>
      <c r="T12" s="354"/>
      <c r="U12" s="354"/>
      <c r="V12" s="354"/>
      <c r="W12" s="354"/>
      <c r="X12" s="354"/>
      <c r="Y12" s="354"/>
      <c r="Z12" s="354"/>
      <c r="AE12" s="354" t="str">
        <f>IF('Categorías y Medidas'!S78&lt;0.4,"¡Estás empezando! El primer paso para el cambio está en saber dónde estamos y a dónde queremos llegar, así que sigue adelante y muy pronto verás como avanzas para que tu habitación sea una habitación circular",IF('Categorías y Medidas'!S78&lt;0.7,"¡Vas por buen camino! Cada día avanzas más para convertir tu habitación en un referente de circularidad. Revisa las medidas para ver cómo puedes dar esa milla extra que necesitas para llegar a la circularidad",IF('Categorías y Medidas'!S78&lt;0.9,"Oficialmente ¡Tu habitación es un referente de circularidad! Aún tienes un camino por recorrer, por que recuerda que no se trata de la meta, se trata de las acciones que construyen el proceso",IF('Categorías y Medidas'!S78&lt;=1,"¡Felicitaciones! Tu habitación  es punta de lanza en el camino de la circularidad. ¡La industria tiene mucho por aprender de ti! Esperamos que sigas así, y que cada vez, más habitaciones de más hoteles implementen las medidas que te trajeron hasta aquí","¡No esperes más, empieza hoy a ser parte del cambio!"))))</f>
        <v>¡No esperes más, empieza hoy a ser parte del cambio!</v>
      </c>
      <c r="AF12" s="354"/>
      <c r="AG12" s="354"/>
      <c r="AH12" s="354"/>
      <c r="AI12" s="354"/>
      <c r="AJ12" s="354"/>
      <c r="AK12" s="354"/>
      <c r="AL12" s="354"/>
      <c r="AM12" s="354"/>
      <c r="AN12" s="354"/>
      <c r="AS12" s="354" t="str">
        <f>IF('Categorías y Medidas'!X78&lt;0.4,"¡Estás empezando! El primer paso para el cambio está en saber dónde estamos y a dónde queremos llegar, así que sigue adelante y muy pronto verás como avanzas para que tu habitación sea una habitación circular",IF('Categorías y Medidas'!X78&lt;0.7,"¡Vas por buen camino! Cada día avanzas más para convertir tu habitación en un referente de circularidad. Revisa las medidas para ver cómo puedes dar esa milla extra que necesitas para llegar a la circularidad",IF('Categorías y Medidas'!X78&lt;0.9,"Oficialmente ¡Tu habitación es un referente de circularidad! Aún tienes un camino por recorrer, por que recuerda que no se trata de la meta, se trata de las acciones que construyen el proceso",IF('Categorías y Medidas'!X78&lt;=1,"¡Felicitaciones! Tu habitación  es punta de lanza en el camino de la circularidad. ¡La industria tiene mucho por aprender de ti! Esperamos que sigas así, y que cada vez, más habitaciones de más hoteles implementen las medidas que te trajeron hasta aquí","¡No esperes más, empieza hoy a ser parte del cambio!"))))</f>
        <v>¡No esperes más, empieza hoy a ser parte del cambio!</v>
      </c>
      <c r="AT12" s="354"/>
      <c r="AU12" s="354"/>
      <c r="AV12" s="354"/>
      <c r="AW12" s="354"/>
      <c r="AX12" s="354"/>
      <c r="AY12" s="354"/>
      <c r="AZ12" s="354"/>
      <c r="BA12" s="354"/>
      <c r="BB12" s="354"/>
    </row>
    <row r="13" spans="1:55" ht="38.15" customHeight="1" thickBot="1" x14ac:dyDescent="0.35">
      <c r="A13" s="3"/>
      <c r="Q13" s="32"/>
      <c r="R13" s="27"/>
      <c r="U13" s="9"/>
      <c r="AE13" s="32"/>
      <c r="AF13" s="27"/>
      <c r="AI13" s="9"/>
      <c r="AS13" s="32"/>
      <c r="AT13" s="27"/>
      <c r="AW13" s="9"/>
    </row>
    <row r="14" spans="1:55" s="27" customFormat="1" ht="92.5" customHeight="1" thickBot="1" x14ac:dyDescent="0.35">
      <c r="A14" s="30"/>
      <c r="C14" s="71">
        <v>0.1</v>
      </c>
      <c r="D14" s="72">
        <v>0.2</v>
      </c>
      <c r="E14" s="73">
        <v>0.3</v>
      </c>
      <c r="F14" s="74">
        <v>0.4</v>
      </c>
      <c r="G14" s="75">
        <v>0.5</v>
      </c>
      <c r="H14" s="76">
        <v>0.6</v>
      </c>
      <c r="I14" s="77">
        <v>0.7</v>
      </c>
      <c r="J14" s="78">
        <v>0.8</v>
      </c>
      <c r="K14" s="79">
        <v>0.9</v>
      </c>
      <c r="L14" s="80">
        <v>1</v>
      </c>
      <c r="M14"/>
      <c r="N14"/>
      <c r="O14"/>
      <c r="P14"/>
      <c r="Q14" s="71">
        <v>0.1</v>
      </c>
      <c r="R14" s="72">
        <v>0.2</v>
      </c>
      <c r="S14" s="73">
        <v>0.3</v>
      </c>
      <c r="T14" s="74">
        <v>0.4</v>
      </c>
      <c r="U14" s="75">
        <v>0.5</v>
      </c>
      <c r="V14" s="76">
        <v>0.6</v>
      </c>
      <c r="W14" s="77">
        <v>0.7</v>
      </c>
      <c r="X14" s="78">
        <v>0.8</v>
      </c>
      <c r="Y14" s="79">
        <v>0.9</v>
      </c>
      <c r="Z14" s="80">
        <v>1</v>
      </c>
      <c r="AA14"/>
      <c r="AB14"/>
      <c r="AC14"/>
      <c r="AD14"/>
      <c r="AE14" s="71">
        <v>0.1</v>
      </c>
      <c r="AF14" s="72">
        <v>0.2</v>
      </c>
      <c r="AG14" s="73">
        <v>0.3</v>
      </c>
      <c r="AH14" s="74">
        <v>0.4</v>
      </c>
      <c r="AI14" s="75">
        <v>0.5</v>
      </c>
      <c r="AJ14" s="76">
        <v>0.6</v>
      </c>
      <c r="AK14" s="77">
        <v>0.7</v>
      </c>
      <c r="AL14" s="78">
        <v>0.8</v>
      </c>
      <c r="AM14" s="79">
        <v>0.9</v>
      </c>
      <c r="AN14" s="80">
        <v>1</v>
      </c>
      <c r="AO14"/>
      <c r="AP14"/>
      <c r="AQ14"/>
      <c r="AR14"/>
      <c r="AS14" s="71">
        <v>0.1</v>
      </c>
      <c r="AT14" s="72">
        <v>0.2</v>
      </c>
      <c r="AU14" s="73">
        <v>0.3</v>
      </c>
      <c r="AV14" s="74">
        <v>0.4</v>
      </c>
      <c r="AW14" s="75">
        <v>0.5</v>
      </c>
      <c r="AX14" s="76">
        <v>0.6</v>
      </c>
      <c r="AY14" s="77">
        <v>0.7</v>
      </c>
      <c r="AZ14" s="78">
        <v>0.8</v>
      </c>
      <c r="BA14" s="79">
        <v>0.9</v>
      </c>
      <c r="BB14" s="80">
        <v>1</v>
      </c>
      <c r="BC14"/>
    </row>
    <row r="15" spans="1:55" s="31" customFormat="1" ht="35.15" customHeight="1" x14ac:dyDescent="0.3">
      <c r="A15" s="3"/>
      <c r="C15" s="126" t="str">
        <f>IF(AND('Categorías y Medidas'!I78&gt;=0.1, 'Categorías y Medidas'!I78&lt;0.2),'Categorías y Medidas'!I78," ")</f>
        <v xml:space="preserve"> </v>
      </c>
      <c r="D15" s="126" t="str">
        <f>IF(AND('Categorías y Medidas'!I78&gt;=0.2, 'Categorías y Medidas'!I78&lt;0.3),'Categorías y Medidas'!I78," ")</f>
        <v xml:space="preserve"> </v>
      </c>
      <c r="E15" s="126" t="str">
        <f>IF(AND('Categorías y Medidas'!I78&gt;=0.3, 'Categorías y Medidas'!I78&lt;0.4),'Categorías y Medidas'!I78," ")</f>
        <v xml:space="preserve"> </v>
      </c>
      <c r="F15" s="127" t="str">
        <f>IF(AND('Categorías y Medidas'!I78&gt;=0.4, 'Categorías y Medidas'!I78&lt;0.5),'Categorías y Medidas'!I78," ")</f>
        <v xml:space="preserve"> </v>
      </c>
      <c r="G15" s="127" t="str">
        <f>IF(AND('Categorías y Medidas'!I78&gt;=0.5, 'Categorías y Medidas'!I78&lt;0.6),'Categorías y Medidas'!I78," ")</f>
        <v xml:space="preserve"> </v>
      </c>
      <c r="H15" s="127" t="str">
        <f>IF(AND('Categorías y Medidas'!I78&gt;=0.6, 'Categorías y Medidas'!I78&lt;0.7),'Categorías y Medidas'!I78," ")</f>
        <v xml:space="preserve"> </v>
      </c>
      <c r="I15" s="128" t="str">
        <f>IF(AND('Categorías y Medidas'!I78&gt;=0.7, 'Categorías y Medidas'!I78&lt;0.8),'Categorías y Medidas'!I78," ")</f>
        <v xml:space="preserve"> </v>
      </c>
      <c r="J15" s="128" t="str">
        <f>IF(AND('Categorías y Medidas'!I78&gt;=0.8, 'Categorías y Medidas'!I78&lt;0.9),'Categorías y Medidas'!I78," ")</f>
        <v xml:space="preserve"> </v>
      </c>
      <c r="K15" s="129" t="str">
        <f>IF(AND('Categorías y Medidas'!I78&gt;=0.9, 'Categorías y Medidas'!I78&lt;1),'Categorías y Medidas'!I78," ")</f>
        <v xml:space="preserve"> </v>
      </c>
      <c r="L15" s="129" t="str">
        <f>IF('Categorías y Medidas'!I78=1,'Categorías y Medidas'!I78," ")</f>
        <v xml:space="preserve"> </v>
      </c>
      <c r="M15"/>
      <c r="N15"/>
      <c r="O15"/>
      <c r="P15"/>
      <c r="Q15" s="126" t="str">
        <f>IF(AND('Categorías y Medidas'!N78&gt;=0.1, 'Categorías y Medidas'!N78&lt;0.2),'Categorías y Medidas'!N78," ")</f>
        <v xml:space="preserve"> </v>
      </c>
      <c r="R15" s="126" t="str">
        <f>IF(AND('Categorías y Medidas'!N78&gt;=0.2, 'Categorías y Medidas'!N78&lt;0.3),'Categorías y Medidas'!N78," ")</f>
        <v xml:space="preserve"> </v>
      </c>
      <c r="S15" s="126" t="str">
        <f>IF(AND('Categorías y Medidas'!N78&gt;=0.3, 'Categorías y Medidas'!N78&lt;0.4),'Categorías y Medidas'!N78," ")</f>
        <v xml:space="preserve"> </v>
      </c>
      <c r="T15" s="127" t="str">
        <f>IF(AND('Categorías y Medidas'!N78&gt;=0.4, 'Categorías y Medidas'!N78&lt;0.5),'Categorías y Medidas'!N78," ")</f>
        <v xml:space="preserve"> </v>
      </c>
      <c r="U15" s="127" t="str">
        <f>IF(AND('Categorías y Medidas'!N78&gt;=0.5, 'Categorías y Medidas'!N78&lt;0.6),'Categorías y Medidas'!N78," ")</f>
        <v xml:space="preserve"> </v>
      </c>
      <c r="V15" s="127" t="str">
        <f>IF(AND('Categorías y Medidas'!N78&gt;=0.6, 'Categorías y Medidas'!N78&lt;0.7),'Categorías y Medidas'!N78," ")</f>
        <v xml:space="preserve"> </v>
      </c>
      <c r="W15" s="128" t="str">
        <f>IF(AND('Categorías y Medidas'!N78&gt;=0.7, 'Categorías y Medidas'!N78&lt;0.8),'Categorías y Medidas'!N78," ")</f>
        <v xml:space="preserve"> </v>
      </c>
      <c r="X15" s="128" t="str">
        <f>IF(AND('Categorías y Medidas'!N78&gt;=0.8, 'Categorías y Medidas'!N78&lt;0.9),'Categorías y Medidas'!N78," ")</f>
        <v xml:space="preserve"> </v>
      </c>
      <c r="Y15" s="129" t="str">
        <f>IF(AND('Categorías y Medidas'!N78&gt;=0.9, 'Categorías y Medidas'!N78&lt;1),'Categorías y Medidas'!N78," ")</f>
        <v xml:space="preserve"> </v>
      </c>
      <c r="Z15" s="129" t="str">
        <f>IF('Categorías y Medidas'!N78=1,'Categorías y Medidas'!N78," ")</f>
        <v xml:space="preserve"> </v>
      </c>
      <c r="AA15"/>
      <c r="AB15"/>
      <c r="AC15"/>
      <c r="AD15"/>
      <c r="AE15" s="126" t="str">
        <f>IF(AND('Categorías y Medidas'!S78&gt;=0.1, 'Categorías y Medidas'!S78&lt;0.2),'Categorías y Medidas'!S78," ")</f>
        <v xml:space="preserve"> </v>
      </c>
      <c r="AF15" s="126" t="str">
        <f>IF(AND('Categorías y Medidas'!S78&gt;=0.2, 'Categorías y Medidas'!S78&lt;0.3),'Categorías y Medidas'!S78," ")</f>
        <v xml:space="preserve"> </v>
      </c>
      <c r="AG15" s="126" t="str">
        <f>IF(AND('Categorías y Medidas'!S78&gt;=0.3, 'Categorías y Medidas'!S78&lt;0.4),'Categorías y Medidas'!S78," ")</f>
        <v xml:space="preserve"> </v>
      </c>
      <c r="AH15" s="127" t="str">
        <f>IF(AND('Categorías y Medidas'!S78&gt;=0.4, 'Categorías y Medidas'!S78&lt;0.5),'Categorías y Medidas'!S78," ")</f>
        <v xml:space="preserve"> </v>
      </c>
      <c r="AI15" s="127" t="str">
        <f>IF(AND('Categorías y Medidas'!S78&gt;=0.5, 'Categorías y Medidas'!S78&lt;0.6),'Categorías y Medidas'!S78," ")</f>
        <v xml:space="preserve"> </v>
      </c>
      <c r="AJ15" s="127" t="str">
        <f>IF(AND('Categorías y Medidas'!S78&gt;=0.6, 'Categorías y Medidas'!S78&lt;0.7),'Categorías y Medidas'!S78," ")</f>
        <v xml:space="preserve"> </v>
      </c>
      <c r="AK15" s="128" t="str">
        <f>IF(AND('Categorías y Medidas'!S78&gt;=0.7, 'Categorías y Medidas'!S78&lt;0.8),'Categorías y Medidas'!S78," ")</f>
        <v xml:space="preserve"> </v>
      </c>
      <c r="AL15" s="128" t="str">
        <f>IF(AND('Categorías y Medidas'!S78&gt;=0.8, 'Categorías y Medidas'!S78&lt;0.9),'Categorías y Medidas'!S78," ")</f>
        <v xml:space="preserve"> </v>
      </c>
      <c r="AM15" s="129" t="str">
        <f>IF(AND('Categorías y Medidas'!S78&gt;=0.9, 'Categorías y Medidas'!S78&lt;1),'Categorías y Medidas'!S78," ")</f>
        <v xml:space="preserve"> </v>
      </c>
      <c r="AN15" s="129" t="str">
        <f>IF('Categorías y Medidas'!S78=1,'Categorías y Medidas'!S78," ")</f>
        <v xml:space="preserve"> </v>
      </c>
      <c r="AO15"/>
      <c r="AP15"/>
      <c r="AQ15"/>
      <c r="AR15"/>
      <c r="AS15" s="126" t="str">
        <f>IF(AND('Categorías y Medidas'!X78&gt;=0.1, 'Categorías y Medidas'!X78&lt;0.2),'Categorías y Medidas'!X78," ")</f>
        <v xml:space="preserve"> </v>
      </c>
      <c r="AT15" s="126" t="str">
        <f>IF(AND('Categorías y Medidas'!X78&gt;=0.2, 'Categorías y Medidas'!X78&lt;0.3),'Categorías y Medidas'!X78," ")</f>
        <v xml:space="preserve"> </v>
      </c>
      <c r="AU15" s="126" t="str">
        <f>IF(AND('Categorías y Medidas'!X78&gt;=0.3, 'Categorías y Medidas'!X78&lt;0.4),'Categorías y Medidas'!X78," ")</f>
        <v xml:space="preserve"> </v>
      </c>
      <c r="AV15" s="127" t="str">
        <f>IF(AND('Categorías y Medidas'!X78&gt;=0.4, 'Categorías y Medidas'!X78&lt;0.5),'Categorías y Medidas'!X78," ")</f>
        <v xml:space="preserve"> </v>
      </c>
      <c r="AW15" s="127" t="str">
        <f>IF(AND('Categorías y Medidas'!X78&gt;=0.5, 'Categorías y Medidas'!X78&lt;0.6),'Categorías y Medidas'!X78," ")</f>
        <v xml:space="preserve"> </v>
      </c>
      <c r="AX15" s="127" t="str">
        <f>IF(AND('Categorías y Medidas'!X78&gt;=0.6, 'Categorías y Medidas'!X78&lt;0.7),'Categorías y Medidas'!X78," ")</f>
        <v xml:space="preserve"> </v>
      </c>
      <c r="AY15" s="128" t="str">
        <f>IF(AND('Categorías y Medidas'!X78&gt;=0.7, 'Categorías y Medidas'!X78&lt;0.8),'Categorías y Medidas'!X78," ")</f>
        <v xml:space="preserve"> </v>
      </c>
      <c r="AZ15" s="128" t="str">
        <f>IF(AND('Categorías y Medidas'!X78&gt;=0.8, 'Categorías y Medidas'!X78&lt;0.9),'Categorías y Medidas'!X78," ")</f>
        <v xml:space="preserve"> </v>
      </c>
      <c r="BA15" s="129" t="str">
        <f>IF(AND('Categorías y Medidas'!X78&gt;=0.9, 'Categorías y Medidas'!X78&lt;1),'Categorías y Medidas'!X78," ")</f>
        <v xml:space="preserve"> </v>
      </c>
      <c r="BB15" s="129" t="str">
        <f>IF('Categorías y Medidas'!X78=1,'Categorías y Medidas'!X78," ")</f>
        <v xml:space="preserve"> </v>
      </c>
      <c r="BC15"/>
    </row>
    <row r="16" spans="1:55" s="87" customFormat="1" ht="25" x14ac:dyDescent="0.25">
      <c r="A16" s="90"/>
      <c r="C16" s="88" t="str">
        <f>IF(AND('Categorías y Medidas'!I78&gt;=0.1, 'Categorías y Medidas'!I78&lt;0.2),"↑"," ")</f>
        <v xml:space="preserve"> </v>
      </c>
      <c r="D16" s="88" t="str">
        <f>IF(AND('Categorías y Medidas'!I78&gt;=0.2, 'Categorías y Medidas'!I78&lt;0.3),"↑"," ")</f>
        <v xml:space="preserve"> </v>
      </c>
      <c r="E16" s="88" t="str">
        <f>IF(AND('Categorías y Medidas'!I78&gt;=0.3, 'Categorías y Medidas'!I78&lt;0.4),"↑"," ")</f>
        <v xml:space="preserve"> </v>
      </c>
      <c r="F16" s="89" t="str">
        <f>IF(AND('Categorías y Medidas'!I78&gt;=0.4, 'Categorías y Medidas'!I78&lt;0.5),"↑"," ")</f>
        <v xml:space="preserve"> </v>
      </c>
      <c r="G16" s="89" t="str">
        <f>IF(AND('Categorías y Medidas'!I78&gt;=0.5, 'Categorías y Medidas'!I78&lt;0.6),"↑"," ")</f>
        <v xml:space="preserve"> </v>
      </c>
      <c r="H16" s="89" t="str">
        <f>IF(AND('Categorías y Medidas'!I78&gt;=0.6, 'Categorías y Medidas'!I78&lt;0.7),"↑"," ")</f>
        <v xml:space="preserve"> </v>
      </c>
      <c r="I16" s="92" t="str">
        <f>IF(AND('Categorías y Medidas'!I78&gt;=0.7, 'Categorías y Medidas'!I78&lt;0.8),"↑"," ")</f>
        <v xml:space="preserve"> </v>
      </c>
      <c r="J16" s="92" t="str">
        <f>IF(AND('Categorías y Medidas'!I78&gt;=0.8, 'Categorías y Medidas'!I78&lt;0.9),"↑"," ")</f>
        <v xml:space="preserve"> </v>
      </c>
      <c r="K16" s="93" t="str">
        <f>IF(AND('Categorías y Medidas'!I78&gt;=0.9, 'Categorías y Medidas'!I78&lt;1),"↑"," ")</f>
        <v xml:space="preserve"> </v>
      </c>
      <c r="L16" s="93" t="str">
        <f>IF('Categorías y Medidas'!I78=1,"↑"," ")</f>
        <v xml:space="preserve"> </v>
      </c>
      <c r="M16" s="91"/>
      <c r="N16" s="91"/>
      <c r="O16" s="91"/>
      <c r="P16" s="91"/>
      <c r="Q16" s="88" t="str">
        <f>IF(AND('Categorías y Medidas'!N78&gt;=0.1, 'Categorías y Medidas'!N78&lt;0.2),"↑"," ")</f>
        <v xml:space="preserve"> </v>
      </c>
      <c r="R16" s="88" t="str">
        <f>IF(AND('Categorías y Medidas'!N78&gt;=0.2, 'Categorías y Medidas'!N78&lt;0.3),"↑"," ")</f>
        <v xml:space="preserve"> </v>
      </c>
      <c r="S16" s="88" t="str">
        <f>IF(AND('Categorías y Medidas'!N78&gt;=0.3, 'Categorías y Medidas'!N78&lt;0.4),"↑"," ")</f>
        <v xml:space="preserve"> </v>
      </c>
      <c r="T16" s="89" t="str">
        <f>IF(AND('Categorías y Medidas'!N78&gt;=0.4, 'Categorías y Medidas'!N78&lt;0.5),"↑"," ")</f>
        <v xml:space="preserve"> </v>
      </c>
      <c r="U16" s="89" t="str">
        <f>IF(AND('Categorías y Medidas'!N78&gt;=0.5, 'Categorías y Medidas'!N78&lt;0.6),"↑"," ")</f>
        <v xml:space="preserve"> </v>
      </c>
      <c r="V16" s="89" t="str">
        <f>IF(AND('Categorías y Medidas'!N78&gt;=0.6, 'Categorías y Medidas'!N78&lt;0.7),"↑"," ")</f>
        <v xml:space="preserve"> </v>
      </c>
      <c r="W16" s="92" t="str">
        <f>IF(AND('Categorías y Medidas'!N78&gt;=0.7, 'Categorías y Medidas'!N78&lt;0.8),"↑"," ")</f>
        <v xml:space="preserve"> </v>
      </c>
      <c r="X16" s="92" t="str">
        <f>IF(AND('Categorías y Medidas'!N78&gt;=0.8, 'Categorías y Medidas'!N78&lt;0.9),"↑"," ")</f>
        <v xml:space="preserve"> </v>
      </c>
      <c r="Y16" s="93" t="str">
        <f>IF(AND('Categorías y Medidas'!N78&gt;=0.9, 'Categorías y Medidas'!N78&lt;1),"↑"," ")</f>
        <v xml:space="preserve"> </v>
      </c>
      <c r="Z16" s="93" t="str">
        <f>IF('Categorías y Medidas'!N78=1,"↑"," ")</f>
        <v xml:space="preserve"> </v>
      </c>
      <c r="AA16" s="91"/>
      <c r="AB16" s="91"/>
      <c r="AC16" s="91"/>
      <c r="AD16" s="91"/>
      <c r="AE16" s="88" t="str">
        <f>IF(AND('Categorías y Medidas'!S78&gt;=0.1, 'Categorías y Medidas'!S78&lt;0.2),"↑"," ")</f>
        <v xml:space="preserve"> </v>
      </c>
      <c r="AF16" s="88" t="str">
        <f>IF(AND('Categorías y Medidas'!S78&gt;=0.2, 'Categorías y Medidas'!S78&lt;0.3),"↑"," ")</f>
        <v xml:space="preserve"> </v>
      </c>
      <c r="AG16" s="88" t="str">
        <f>IF(AND('Categorías y Medidas'!S78&gt;=0.3, 'Categorías y Medidas'!S78&lt;0.4),"↑"," ")</f>
        <v xml:space="preserve"> </v>
      </c>
      <c r="AH16" s="89" t="str">
        <f>IF(AND('Categorías y Medidas'!S78&gt;=0.4, 'Categorías y Medidas'!S78&lt;0.5),"↑"," ")</f>
        <v xml:space="preserve"> </v>
      </c>
      <c r="AI16" s="89" t="str">
        <f>IF(AND('Categorías y Medidas'!S78&gt;=0.5, 'Categorías y Medidas'!S78&lt;0.6),"↑"," ")</f>
        <v xml:space="preserve"> </v>
      </c>
      <c r="AJ16" s="89" t="str">
        <f>IF(AND('Categorías y Medidas'!S78&gt;=0.6, 'Categorías y Medidas'!S78&lt;0.7),"↑"," ")</f>
        <v xml:space="preserve"> </v>
      </c>
      <c r="AK16" s="92" t="str">
        <f>IF(AND('Categorías y Medidas'!S78&gt;=0.7, 'Categorías y Medidas'!S78&lt;0.8),"↑"," ")</f>
        <v xml:space="preserve"> </v>
      </c>
      <c r="AL16" s="92" t="str">
        <f>IF(AND('Categorías y Medidas'!S78&gt;=0.8, 'Categorías y Medidas'!S78&lt;0.9),"↑"," ")</f>
        <v xml:space="preserve"> </v>
      </c>
      <c r="AM16" s="93" t="str">
        <f>IF(AND('Categorías y Medidas'!S78&gt;=0.9, 'Categorías y Medidas'!S78&lt;1),"↑"," ")</f>
        <v xml:space="preserve"> </v>
      </c>
      <c r="AN16" s="93" t="str">
        <f>IF('Categorías y Medidas'!S78=1,"↑"," ")</f>
        <v xml:space="preserve"> </v>
      </c>
      <c r="AO16" s="91"/>
      <c r="AP16" s="91"/>
      <c r="AQ16" s="91"/>
      <c r="AR16" s="91"/>
      <c r="AS16" s="88" t="str">
        <f>IF(AND('Categorías y Medidas'!X78&gt;=0.1, 'Categorías y Medidas'!X78&lt;0.2),"↑"," ")</f>
        <v xml:space="preserve"> </v>
      </c>
      <c r="AT16" s="88" t="str">
        <f>IF(AND('Categorías y Medidas'!X78&gt;=0.2, 'Categorías y Medidas'!X78&lt;0.3),"↑"," ")</f>
        <v xml:space="preserve"> </v>
      </c>
      <c r="AU16" s="88" t="str">
        <f>IF(AND('Categorías y Medidas'!X78&gt;=0.3, 'Categorías y Medidas'!X78&lt;0.4),"↑"," ")</f>
        <v xml:space="preserve"> </v>
      </c>
      <c r="AV16" s="89" t="str">
        <f>IF(AND('Categorías y Medidas'!X78&gt;=0.4, 'Categorías y Medidas'!X78&lt;0.5),"↑"," ")</f>
        <v xml:space="preserve"> </v>
      </c>
      <c r="AW16" s="89" t="str">
        <f>IF(AND('Categorías y Medidas'!X78&gt;=0.5, 'Categorías y Medidas'!X78&lt;0.6),"↑"," ")</f>
        <v xml:space="preserve"> </v>
      </c>
      <c r="AX16" s="89" t="str">
        <f>IF(AND('Categorías y Medidas'!X78&gt;=0.6, 'Categorías y Medidas'!X78&lt;0.7),"↑"," ")</f>
        <v xml:space="preserve"> </v>
      </c>
      <c r="AY16" s="92" t="str">
        <f>IF(AND('Categorías y Medidas'!X78&gt;=0.7, 'Categorías y Medidas'!X78&lt;0.8),"↑"," ")</f>
        <v xml:space="preserve"> </v>
      </c>
      <c r="AZ16" s="92" t="str">
        <f>IF(AND('Categorías y Medidas'!X78&gt;=0.8, 'Categorías y Medidas'!X78&lt;0.9),"↑"," ")</f>
        <v xml:space="preserve"> </v>
      </c>
      <c r="BA16" s="93" t="str">
        <f>IF(AND('Categorías y Medidas'!X78&gt;=0.9, 'Categorías y Medidas'!X78&lt;1),"↑"," ")</f>
        <v xml:space="preserve"> </v>
      </c>
      <c r="BB16" s="93" t="str">
        <f>IF('Categorías y Medidas'!X78=1,"↑"," ")</f>
        <v xml:space="preserve"> </v>
      </c>
      <c r="BC16" s="91"/>
    </row>
    <row r="17" spans="1:55" s="86" customFormat="1" ht="74.5" customHeight="1" x14ac:dyDescent="0.25">
      <c r="A17" s="85"/>
      <c r="C17" s="84" t="str">
        <f>IF(AND('Categorías y Medidas'!I78&gt;=0.1, 'Categorías y Medidas'!I78&lt;0.2),"Su Alojamiento está aquí"," ")</f>
        <v xml:space="preserve"> </v>
      </c>
      <c r="D17" s="84" t="str">
        <f>IF(AND('Categorías y Medidas'!I78&gt;=0.2, 'Categorías y Medidas'!I78&lt;0.3),"Su Alojamiento está aquí"," ")</f>
        <v xml:space="preserve"> </v>
      </c>
      <c r="E17" s="84" t="str">
        <f>IF(AND('Categorías y Medidas'!I78&gt;=0.3, 'Categorías y Medidas'!I78&lt;0.4),"Su Alojamiento está aquí"," ")</f>
        <v xml:space="preserve"> </v>
      </c>
      <c r="F17" s="82" t="str">
        <f>IF(AND('Categorías y Medidas'!I78&gt;=0.4, 'Categorías y Medidas'!I78&lt;0.5),"Su Alojamiento está aquí"," ")</f>
        <v xml:space="preserve"> </v>
      </c>
      <c r="G17" s="82" t="str">
        <f>IF(AND('Categorías y Medidas'!I78&gt;=0.5, 'Categorías y Medidas'!I78&lt;0.6),"Su Alojamiento está aquí"," ")</f>
        <v xml:space="preserve"> </v>
      </c>
      <c r="H17" s="82" t="str">
        <f>IF(AND('Categorías y Medidas'!I78&gt;=0.6, 'Categorías y Medidas'!I78&lt;0.7),"Su Alojamiento está aquí"," ")</f>
        <v xml:space="preserve"> </v>
      </c>
      <c r="I17" s="83" t="str">
        <f>IF(AND('Categorías y Medidas'!I78&gt;=0.7, 'Categorías y Medidas'!I78&lt;0.8),"Su Alojamiento está aquí"," ")</f>
        <v xml:space="preserve"> </v>
      </c>
      <c r="J17" s="83" t="str">
        <f>IF(AND('Categorías y Medidas'!I78&gt;=0.8, 'Categorías y Medidas'!I78&lt;0.9),"Su Alojamiento está aquí"," ")</f>
        <v xml:space="preserve"> </v>
      </c>
      <c r="K17" s="81" t="str">
        <f>IF(AND('Categorías y Medidas'!I78&gt;=0.9, 'Categorías y Medidas'!I78&lt;1),"Su Alojamiento está aquí"," ")</f>
        <v xml:space="preserve"> </v>
      </c>
      <c r="L17" s="81" t="str">
        <f>IF('Categorías y Medidas'!I78=1,"Su Alojamiento está aquí"," ")</f>
        <v xml:space="preserve"> </v>
      </c>
      <c r="Q17" s="84" t="str">
        <f>IF(AND('Categorías y Medidas'!N78&gt;=0.1, 'Categorías y Medidas'!N78&lt;0.2),"Su Alojamiento está aquí"," ")</f>
        <v xml:space="preserve"> </v>
      </c>
      <c r="R17" s="84" t="str">
        <f>IF(AND('Categorías y Medidas'!N78&gt;=0.2, 'Categorías y Medidas'!N78&lt;0.3),"Su Alojamiento está aquí"," ")</f>
        <v xml:space="preserve"> </v>
      </c>
      <c r="S17" s="84" t="str">
        <f>IF(AND('Categorías y Medidas'!N78&gt;=0.3, 'Categorías y Medidas'!N78&lt;0.4),"Su Alojamiento está aquí"," ")</f>
        <v xml:space="preserve"> </v>
      </c>
      <c r="T17" s="82" t="str">
        <f>IF(AND('Categorías y Medidas'!N78&gt;=0.4, 'Categorías y Medidas'!N78&lt;0.5),"Su Alojamiento está aquí"," ")</f>
        <v xml:space="preserve"> </v>
      </c>
      <c r="U17" s="82" t="str">
        <f>IF(AND('Categorías y Medidas'!N78&gt;=0.5, 'Categorías y Medidas'!N78&lt;0.6),"Su Alojamiento está aquí"," ")</f>
        <v xml:space="preserve"> </v>
      </c>
      <c r="V17" s="82" t="str">
        <f>IF(AND('Categorías y Medidas'!N78&gt;=0.6, 'Categorías y Medidas'!N78&lt;0.7),"Su Alojamiento está aquí"," ")</f>
        <v xml:space="preserve"> </v>
      </c>
      <c r="W17" s="83" t="str">
        <f>IF(AND('Categorías y Medidas'!N78&gt;=0.7, 'Categorías y Medidas'!N78&lt;0.8),"Su Alojamiento está aquí"," ")</f>
        <v xml:space="preserve"> </v>
      </c>
      <c r="X17" s="83" t="str">
        <f>IF(AND('Categorías y Medidas'!N78&gt;=0.8, 'Categorías y Medidas'!N78&lt;0.9),"Su Alojamiento está aquí"," ")</f>
        <v xml:space="preserve"> </v>
      </c>
      <c r="Y17" s="81" t="str">
        <f>IF(AND('Categorías y Medidas'!N78&gt;=0.9, 'Categorías y Medidas'!N78&lt;1),"Su Alojamiento está aquí"," ")</f>
        <v xml:space="preserve"> </v>
      </c>
      <c r="Z17" s="81" t="str">
        <f>IF('Categorías y Medidas'!N78=1,"Su Alojamiento está aquí"," ")</f>
        <v xml:space="preserve"> </v>
      </c>
      <c r="AE17" s="84" t="str">
        <f>IF(AND('Categorías y Medidas'!S78&gt;=0.1, 'Categorías y Medidas'!S78&lt;0.2),"Su Alojamiento está aquí"," ")</f>
        <v xml:space="preserve"> </v>
      </c>
      <c r="AF17" s="84" t="str">
        <f>IF(AND('Categorías y Medidas'!S78&gt;=0.2, 'Categorías y Medidas'!S78&lt;0.3),"Su Alojamiento está aquí"," ")</f>
        <v xml:space="preserve"> </v>
      </c>
      <c r="AG17" s="84" t="str">
        <f>IF(AND('Categorías y Medidas'!S78&gt;=0.3, 'Categorías y Medidas'!S78&lt;0.4),"Su Alojamiento está aquí"," ")</f>
        <v xml:space="preserve"> </v>
      </c>
      <c r="AH17" s="82" t="str">
        <f>IF(AND('Categorías y Medidas'!S78&gt;=0.4, 'Categorías y Medidas'!S78&lt;0.5),"Su Alojamiento está aquí"," ")</f>
        <v xml:space="preserve"> </v>
      </c>
      <c r="AI17" s="82" t="str">
        <f>IF(AND('Categorías y Medidas'!S78&gt;=0.5, 'Categorías y Medidas'!S78&lt;0.6),"Su Alojamiento está aquí"," ")</f>
        <v xml:space="preserve"> </v>
      </c>
      <c r="AJ17" s="82" t="str">
        <f>IF(AND('Categorías y Medidas'!S78&gt;=0.6, 'Categorías y Medidas'!S78&lt;0.7),"Su Alojamiento está aquí"," ")</f>
        <v xml:space="preserve"> </v>
      </c>
      <c r="AK17" s="83" t="str">
        <f>IF(AND('Categorías y Medidas'!S78&gt;=0.7, 'Categorías y Medidas'!S78&lt;0.8),"Su Alojamiento está aquí"," ")</f>
        <v xml:space="preserve"> </v>
      </c>
      <c r="AL17" s="83" t="str">
        <f>IF(AND('Categorías y Medidas'!S78&gt;=0.8, 'Categorías y Medidas'!S78&lt;0.9),"Su Alojamiento está aquí"," ")</f>
        <v xml:space="preserve"> </v>
      </c>
      <c r="AM17" s="81" t="str">
        <f>IF(AND('Categorías y Medidas'!S78&gt;=0.9, 'Categorías y Medidas'!S78&lt;1),"Su Alojamiento está aquí"," ")</f>
        <v xml:space="preserve"> </v>
      </c>
      <c r="AN17" s="81" t="str">
        <f>IF('Categorías y Medidas'!S78=1,"Su Alojamiento está aquí"," ")</f>
        <v xml:space="preserve"> </v>
      </c>
      <c r="AS17" s="84" t="str">
        <f>IF(AND('Categorías y Medidas'!X78&gt;=0.1, 'Categorías y Medidas'!X78&lt;0.2),"Su Alojamiento está aquí"," ")</f>
        <v xml:space="preserve"> </v>
      </c>
      <c r="AT17" s="84" t="str">
        <f>IF(AND('Categorías y Medidas'!X78&gt;=0.2, 'Categorías y Medidas'!X78&lt;0.3),"Su Alojamiento está aquí"," ")</f>
        <v xml:space="preserve"> </v>
      </c>
      <c r="AU17" s="84" t="str">
        <f>IF(AND('Categorías y Medidas'!X78&gt;=0.3, 'Categorías y Medidas'!X78&lt;0.4),"Su Alojamiento está aquí"," ")</f>
        <v xml:space="preserve"> </v>
      </c>
      <c r="AV17" s="82" t="str">
        <f>IF(AND('Categorías y Medidas'!X78&gt;=0.4, 'Categorías y Medidas'!X78&lt;0.5),"Su Alojamiento está aquí"," ")</f>
        <v xml:space="preserve"> </v>
      </c>
      <c r="AW17" s="82" t="str">
        <f>IF(AND('Categorías y Medidas'!X78&gt;=0.5, 'Categorías y Medidas'!X78&lt;0.6),"Su Alojamiento está aquí"," ")</f>
        <v xml:space="preserve"> </v>
      </c>
      <c r="AX17" s="82" t="str">
        <f>IF(AND('Categorías y Medidas'!X78&gt;=0.6, 'Categorías y Medidas'!X78&lt;0.7),"Su Alojamiento está aquí"," ")</f>
        <v xml:space="preserve"> </v>
      </c>
      <c r="AY17" s="83" t="str">
        <f>IF(AND('Categorías y Medidas'!X78&gt;=0.7, 'Categorías y Medidas'!X78&lt;0.8),"Su Alojamiento está aquí"," ")</f>
        <v xml:space="preserve"> </v>
      </c>
      <c r="AZ17" s="83" t="str">
        <f>IF(AND('Categorías y Medidas'!X78&gt;=0.8, 'Categorías y Medidas'!X78&lt;0.9),"Su Alojamiento está aquí"," ")</f>
        <v xml:space="preserve"> </v>
      </c>
      <c r="BA17" s="81" t="str">
        <f>IF(AND('Categorías y Medidas'!X78&gt;=0.9, 'Categorías y Medidas'!X78&lt;1),"Su Alojamiento está aquí"," ")</f>
        <v xml:space="preserve"> </v>
      </c>
      <c r="BB17" s="81" t="str">
        <f>IF('Categorías y Medidas'!X78=1,"Su Alojamiento está aquí"," ")</f>
        <v xml:space="preserve"> </v>
      </c>
    </row>
    <row r="18" spans="1:55" s="31" customFormat="1" ht="15" x14ac:dyDescent="0.3">
      <c r="A18" s="3"/>
      <c r="C18" s="9"/>
      <c r="D18" s="27"/>
      <c r="E18"/>
      <c r="F18"/>
      <c r="G18" s="9"/>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s="31" customFormat="1" ht="15" x14ac:dyDescent="0.3">
      <c r="A19" s="3"/>
      <c r="C19" s="9"/>
      <c r="D19" s="27"/>
      <c r="E19"/>
      <c r="F19"/>
      <c r="G19" s="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s="31" customFormat="1" ht="15" x14ac:dyDescent="0.3">
      <c r="A20" s="3"/>
      <c r="C20" s="9"/>
      <c r="D20" s="27"/>
      <c r="E20"/>
      <c r="F20"/>
      <c r="G20" s="9"/>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s="31" customFormat="1" ht="15" x14ac:dyDescent="0.3">
      <c r="A21" s="3"/>
      <c r="C21" s="32"/>
      <c r="D21" s="27"/>
      <c r="E21"/>
      <c r="F21"/>
      <c r="G21" s="9"/>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s="31" customFormat="1" ht="15" x14ac:dyDescent="0.3">
      <c r="A22" s="3"/>
      <c r="C22" s="32"/>
      <c r="D22" s="27"/>
      <c r="E22"/>
      <c r="F22"/>
      <c r="G22" s="9"/>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s="31" customFormat="1" ht="15" x14ac:dyDescent="0.3">
      <c r="A23" s="3"/>
      <c r="C23" s="32"/>
      <c r="D23" s="27"/>
      <c r="E23"/>
      <c r="F23"/>
      <c r="G23" s="9"/>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55" s="31" customFormat="1" ht="15" x14ac:dyDescent="0.3">
      <c r="A24" s="3"/>
      <c r="C24" s="32"/>
      <c r="D24" s="27"/>
      <c r="E24"/>
      <c r="F24"/>
      <c r="G24" s="9"/>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55" s="31" customFormat="1" ht="15" x14ac:dyDescent="0.3">
      <c r="A25" s="3"/>
      <c r="C25" s="32"/>
      <c r="D25" s="27"/>
      <c r="E25"/>
      <c r="F25"/>
      <c r="G25" s="9"/>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1:55" s="31" customFormat="1" ht="15" x14ac:dyDescent="0.3">
      <c r="A26" s="3"/>
      <c r="C26" s="32"/>
      <c r="D26" s="27"/>
      <c r="E26"/>
      <c r="F26"/>
      <c r="G26" s="9"/>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1:55" s="31" customFormat="1" ht="15" x14ac:dyDescent="0.3">
      <c r="A27" s="3"/>
      <c r="C27" s="32"/>
      <c r="D27" s="27"/>
      <c r="E27"/>
      <c r="F27"/>
      <c r="G27" s="9"/>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55" s="31" customFormat="1" ht="15" x14ac:dyDescent="0.3">
      <c r="A28" s="3"/>
      <c r="C28" s="32"/>
      <c r="D28" s="27"/>
      <c r="E28"/>
      <c r="F28"/>
      <c r="G28" s="9"/>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5" s="31" customFormat="1" ht="15" x14ac:dyDescent="0.3">
      <c r="A29" s="3"/>
      <c r="C29" s="32"/>
      <c r="D29" s="27"/>
      <c r="E29"/>
      <c r="F29"/>
      <c r="G29" s="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s="31" customFormat="1" ht="15" x14ac:dyDescent="0.3">
      <c r="A30" s="3"/>
      <c r="C30" s="32"/>
      <c r="D30" s="27"/>
      <c r="E30"/>
      <c r="F30"/>
      <c r="G30" s="9"/>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s="31" customFormat="1" ht="15" x14ac:dyDescent="0.3">
      <c r="A31" s="3"/>
      <c r="C31" s="32"/>
      <c r="D31" s="27"/>
      <c r="E31"/>
      <c r="F31"/>
      <c r="G31" s="9"/>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s="31" customFormat="1" ht="15" x14ac:dyDescent="0.3">
      <c r="A32" s="3"/>
      <c r="C32" s="32"/>
      <c r="D32" s="27"/>
      <c r="E32"/>
      <c r="F32"/>
      <c r="G32" s="9"/>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s="31" customFormat="1" ht="15" x14ac:dyDescent="0.3">
      <c r="A33" s="3"/>
      <c r="C33" s="32"/>
      <c r="D33" s="27"/>
      <c r="E33"/>
      <c r="F33"/>
      <c r="G33" s="9"/>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s="31" customFormat="1" ht="15" x14ac:dyDescent="0.3">
      <c r="A34" s="3"/>
      <c r="C34" s="32"/>
      <c r="D34" s="27"/>
      <c r="E34"/>
      <c r="F34"/>
      <c r="G34" s="9"/>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31" customFormat="1" ht="15" x14ac:dyDescent="0.3">
      <c r="A35" s="3"/>
      <c r="C35" s="32"/>
      <c r="D35" s="27"/>
      <c r="E35"/>
      <c r="F35"/>
      <c r="G35" s="9"/>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31" customFormat="1" ht="15" x14ac:dyDescent="0.3">
      <c r="A36" s="3"/>
      <c r="C36" s="32"/>
      <c r="D36" s="27"/>
      <c r="E36"/>
      <c r="F36"/>
      <c r="G36" s="9"/>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31" customFormat="1" ht="15" x14ac:dyDescent="0.3">
      <c r="A37" s="3"/>
      <c r="C37" s="32"/>
      <c r="D37" s="27"/>
      <c r="E37"/>
      <c r="F37"/>
      <c r="G37" s="9"/>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31" customFormat="1" ht="15" x14ac:dyDescent="0.3">
      <c r="A38" s="3"/>
      <c r="C38" s="32"/>
      <c r="D38" s="27"/>
      <c r="E38"/>
      <c r="F38"/>
      <c r="G38" s="9"/>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31" customFormat="1" ht="15" x14ac:dyDescent="0.3">
      <c r="A39" s="3"/>
      <c r="C39" s="32"/>
      <c r="D39" s="27"/>
      <c r="E39"/>
      <c r="F39"/>
      <c r="G39" s="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31" customFormat="1" ht="15" x14ac:dyDescent="0.3">
      <c r="A40" s="3"/>
      <c r="C40" s="32"/>
      <c r="D40" s="27"/>
      <c r="E40"/>
      <c r="F40"/>
      <c r="G40" s="9"/>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s="31" customFormat="1" ht="15" x14ac:dyDescent="0.3">
      <c r="A41" s="3"/>
      <c r="C41" s="32"/>
      <c r="D41" s="27"/>
      <c r="E41"/>
      <c r="F41"/>
      <c r="G41" s="9"/>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1:55" s="31" customFormat="1" ht="15" x14ac:dyDescent="0.3">
      <c r="A42" s="3"/>
      <c r="C42" s="32"/>
      <c r="D42" s="27"/>
      <c r="E42"/>
      <c r="F42"/>
      <c r="G42" s="9"/>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row>
    <row r="43" spans="1:55" s="31" customFormat="1" ht="15" x14ac:dyDescent="0.3">
      <c r="A43" s="3"/>
      <c r="C43" s="32"/>
      <c r="D43" s="27"/>
      <c r="E43"/>
      <c r="F43"/>
      <c r="G43" s="9"/>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row>
    <row r="44" spans="1:55" s="31" customFormat="1" ht="15" x14ac:dyDescent="0.3">
      <c r="A44" s="3"/>
      <c r="C44" s="32"/>
      <c r="D44" s="27"/>
      <c r="E44"/>
      <c r="F44"/>
      <c r="G44" s="9"/>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row>
    <row r="45" spans="1:55" s="31" customFormat="1" ht="15" x14ac:dyDescent="0.3">
      <c r="A45" s="3"/>
      <c r="C45" s="32"/>
      <c r="D45" s="27"/>
      <c r="E45"/>
      <c r="F45"/>
      <c r="G45" s="9"/>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row>
    <row r="46" spans="1:55" s="31" customFormat="1" ht="15" x14ac:dyDescent="0.3">
      <c r="A46" s="3"/>
      <c r="C46" s="32"/>
      <c r="D46" s="27"/>
      <c r="E46"/>
      <c r="F46"/>
      <c r="G46" s="9"/>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row>
    <row r="47" spans="1:55" s="31" customFormat="1" ht="15" x14ac:dyDescent="0.3">
      <c r="A47" s="3"/>
      <c r="C47" s="32"/>
      <c r="D47" s="27"/>
      <c r="E47"/>
      <c r="F47"/>
      <c r="G47" s="9"/>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row>
    <row r="48" spans="1:55" s="31" customFormat="1" ht="15" x14ac:dyDescent="0.3">
      <c r="A48" s="3"/>
      <c r="C48" s="32"/>
      <c r="D48" s="27"/>
      <c r="E48"/>
      <c r="F48"/>
      <c r="G48" s="9"/>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row>
    <row r="49" spans="1:55" s="31" customFormat="1" ht="15" x14ac:dyDescent="0.3">
      <c r="A49" s="3"/>
      <c r="C49" s="32"/>
      <c r="D49" s="27"/>
      <c r="E49"/>
      <c r="F49"/>
      <c r="G49" s="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row>
    <row r="50" spans="1:55" s="31" customFormat="1" ht="15" x14ac:dyDescent="0.3">
      <c r="A50" s="3"/>
      <c r="C50" s="32"/>
      <c r="D50" s="27"/>
      <c r="E50"/>
      <c r="F50"/>
      <c r="G50" s="9"/>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1:55" s="31" customFormat="1" ht="15" x14ac:dyDescent="0.3">
      <c r="A51" s="3"/>
      <c r="C51" s="32"/>
      <c r="D51" s="27"/>
      <c r="E51"/>
      <c r="F51"/>
      <c r="G51" s="9"/>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1:55" s="31" customFormat="1" ht="15" x14ac:dyDescent="0.3">
      <c r="A52" s="3"/>
      <c r="C52" s="32"/>
      <c r="D52" s="27"/>
      <c r="E52"/>
      <c r="F52"/>
      <c r="G52" s="9"/>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1:55" s="31" customFormat="1" ht="15" x14ac:dyDescent="0.3">
      <c r="A53" s="3"/>
      <c r="C53" s="32"/>
      <c r="D53" s="27"/>
      <c r="E53"/>
      <c r="F53"/>
      <c r="G53" s="9"/>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row>
    <row r="54" spans="1:55" s="31" customFormat="1" ht="15" x14ac:dyDescent="0.3">
      <c r="A54" s="3"/>
      <c r="C54" s="32"/>
      <c r="D54" s="27"/>
      <c r="E54"/>
      <c r="F54"/>
      <c r="G54" s="9"/>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row>
    <row r="55" spans="1:55" s="31" customFormat="1" ht="15" x14ac:dyDescent="0.3">
      <c r="A55" s="3"/>
      <c r="C55" s="32"/>
      <c r="D55" s="27"/>
      <c r="E55"/>
      <c r="F55"/>
      <c r="G55" s="9"/>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row>
    <row r="56" spans="1:55" s="31" customFormat="1" ht="15" x14ac:dyDescent="0.3">
      <c r="A56" s="3"/>
      <c r="C56" s="32"/>
      <c r="D56" s="27"/>
      <c r="E56"/>
      <c r="F56"/>
      <c r="G56" s="9"/>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row>
    <row r="57" spans="1:55" s="31" customFormat="1" ht="15" x14ac:dyDescent="0.3">
      <c r="A57" s="3"/>
      <c r="C57" s="32"/>
      <c r="D57" s="27"/>
      <c r="E57"/>
      <c r="F57"/>
      <c r="G57" s="9"/>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row>
    <row r="58" spans="1:55" s="31" customFormat="1" ht="15" x14ac:dyDescent="0.3">
      <c r="A58" s="3"/>
      <c r="C58" s="32"/>
      <c r="D58" s="27"/>
      <c r="E58"/>
      <c r="F58"/>
      <c r="G58" s="9"/>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row>
    <row r="59" spans="1:55" s="31" customFormat="1" ht="15" x14ac:dyDescent="0.3">
      <c r="A59" s="3"/>
      <c r="C59" s="32"/>
      <c r="D59" s="27"/>
      <c r="E59"/>
      <c r="F59"/>
      <c r="G59" s="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row>
    <row r="60" spans="1:55" s="31" customFormat="1" ht="15" x14ac:dyDescent="0.3">
      <c r="A60" s="3"/>
      <c r="C60" s="32"/>
      <c r="D60" s="27"/>
      <c r="E60"/>
      <c r="F60"/>
      <c r="G60" s="9"/>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row>
    <row r="61" spans="1:55" s="31" customFormat="1" ht="15" x14ac:dyDescent="0.3">
      <c r="A61" s="3"/>
      <c r="C61" s="32"/>
      <c r="D61" s="27"/>
      <c r="E61"/>
      <c r="F61"/>
      <c r="G61" s="9"/>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row>
    <row r="62" spans="1:55" s="31" customFormat="1" ht="15" x14ac:dyDescent="0.3">
      <c r="A62" s="3"/>
      <c r="C62" s="32"/>
      <c r="D62" s="27"/>
      <c r="E62"/>
      <c r="F62"/>
      <c r="G62" s="9"/>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row>
    <row r="63" spans="1:55" s="31" customFormat="1" ht="15" x14ac:dyDescent="0.3">
      <c r="A63" s="3"/>
      <c r="C63" s="32"/>
      <c r="D63" s="27"/>
      <c r="E63"/>
      <c r="F63"/>
      <c r="G63" s="9"/>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row>
    <row r="64" spans="1:55" s="31" customFormat="1" ht="15" x14ac:dyDescent="0.3">
      <c r="A64" s="3"/>
      <c r="C64" s="32"/>
      <c r="D64" s="27"/>
      <c r="E64"/>
      <c r="F64"/>
      <c r="G64" s="9"/>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row>
    <row r="65" spans="1:55" s="31" customFormat="1" ht="15" x14ac:dyDescent="0.3">
      <c r="A65" s="3"/>
      <c r="C65" s="32"/>
      <c r="D65" s="27"/>
      <c r="E65"/>
      <c r="F65"/>
      <c r="G65" s="9"/>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row>
    <row r="66" spans="1:55" s="31" customFormat="1" ht="15" x14ac:dyDescent="0.3">
      <c r="A66" s="3"/>
      <c r="C66" s="32"/>
      <c r="D66" s="27"/>
      <c r="E66"/>
      <c r="F66"/>
      <c r="G66" s="9"/>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row>
    <row r="67" spans="1:55" s="31" customFormat="1" ht="15" x14ac:dyDescent="0.3">
      <c r="A67" s="3"/>
      <c r="C67" s="32"/>
      <c r="D67" s="27"/>
      <c r="E67"/>
      <c r="F67"/>
      <c r="G67" s="9"/>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row>
    <row r="68" spans="1:55" s="31" customFormat="1" ht="15" x14ac:dyDescent="0.3">
      <c r="A68" s="3"/>
      <c r="C68" s="32"/>
      <c r="D68" s="27"/>
      <c r="E68"/>
      <c r="F68"/>
      <c r="G68" s="9"/>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row>
    <row r="69" spans="1:55" s="31" customFormat="1" ht="15" x14ac:dyDescent="0.3">
      <c r="A69" s="3"/>
      <c r="C69" s="32"/>
      <c r="D69" s="27"/>
      <c r="E69"/>
      <c r="F69"/>
      <c r="G69" s="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row>
    <row r="70" spans="1:55" s="31" customFormat="1" ht="15" x14ac:dyDescent="0.3">
      <c r="A70" s="3"/>
      <c r="C70" s="32"/>
      <c r="D70" s="27"/>
      <c r="E70"/>
      <c r="F70"/>
      <c r="G70" s="9"/>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row>
    <row r="71" spans="1:55" s="31" customFormat="1" ht="15" x14ac:dyDescent="0.3">
      <c r="A71" s="3"/>
      <c r="C71" s="32"/>
      <c r="D71" s="27"/>
      <c r="E71"/>
      <c r="F71"/>
      <c r="G71" s="9"/>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row>
    <row r="72" spans="1:55" s="31" customFormat="1" ht="15" x14ac:dyDescent="0.3">
      <c r="A72" s="3"/>
      <c r="C72" s="32"/>
      <c r="D72" s="27"/>
      <c r="E72"/>
      <c r="F72"/>
      <c r="G72" s="9"/>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row>
    <row r="73" spans="1:55" s="31" customFormat="1" ht="15" x14ac:dyDescent="0.3">
      <c r="A73" s="3"/>
      <c r="C73" s="32"/>
      <c r="D73" s="27"/>
      <c r="E73"/>
      <c r="F73"/>
      <c r="G73" s="9"/>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row>
    <row r="74" spans="1:55" s="31" customFormat="1" ht="15" x14ac:dyDescent="0.3">
      <c r="A74" s="3"/>
      <c r="C74" s="32"/>
      <c r="D74" s="27"/>
      <c r="E74"/>
      <c r="F74"/>
      <c r="G74" s="9"/>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row>
    <row r="75" spans="1:55" s="31" customFormat="1" ht="15" x14ac:dyDescent="0.3">
      <c r="A75" s="3"/>
      <c r="C75" s="32"/>
      <c r="D75" s="27"/>
      <c r="E75"/>
      <c r="F75"/>
      <c r="G75" s="9"/>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row>
    <row r="76" spans="1:55" s="31" customFormat="1" ht="15" x14ac:dyDescent="0.3">
      <c r="A76" s="3"/>
      <c r="C76" s="32"/>
      <c r="D76" s="27"/>
      <c r="E76"/>
      <c r="F76"/>
      <c r="G76" s="9"/>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row>
    <row r="77" spans="1:55" s="31" customFormat="1" ht="15" x14ac:dyDescent="0.3">
      <c r="A77" s="3"/>
      <c r="C77" s="32"/>
      <c r="D77" s="27"/>
      <c r="E77"/>
      <c r="F77"/>
      <c r="G77" s="9"/>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row>
    <row r="78" spans="1:55" s="31" customFormat="1" ht="15" x14ac:dyDescent="0.3">
      <c r="A78" s="3"/>
      <c r="C78" s="32"/>
      <c r="D78" s="27"/>
      <c r="E78"/>
      <c r="F78"/>
      <c r="G78" s="9"/>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row>
    <row r="79" spans="1:55" s="31" customFormat="1" ht="15" x14ac:dyDescent="0.3">
      <c r="A79" s="3"/>
      <c r="C79" s="32"/>
      <c r="D79" s="27"/>
      <c r="E79"/>
      <c r="F79"/>
      <c r="G79" s="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row>
    <row r="80" spans="1:55" s="31" customFormat="1" ht="15" x14ac:dyDescent="0.3">
      <c r="A80" s="3"/>
      <c r="C80" s="32"/>
      <c r="D80" s="27"/>
      <c r="E80"/>
      <c r="F80"/>
      <c r="G80" s="9"/>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row>
    <row r="81" spans="1:55" s="31" customFormat="1" ht="15" x14ac:dyDescent="0.3">
      <c r="A81" s="3"/>
      <c r="C81" s="32"/>
      <c r="D81" s="27"/>
      <c r="E81"/>
      <c r="F81"/>
      <c r="G81" s="9"/>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row>
    <row r="82" spans="1:55" s="31" customFormat="1" ht="15" x14ac:dyDescent="0.3">
      <c r="A82" s="3"/>
      <c r="C82" s="32"/>
      <c r="D82" s="27"/>
      <c r="E82"/>
      <c r="F82"/>
      <c r="G82" s="9"/>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row>
    <row r="83" spans="1:55" s="31" customFormat="1" ht="15" x14ac:dyDescent="0.3">
      <c r="A83" s="3"/>
      <c r="C83" s="32"/>
      <c r="D83" s="27"/>
      <c r="E83"/>
      <c r="F83"/>
      <c r="G83" s="9"/>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row>
    <row r="84" spans="1:55" s="31" customFormat="1" ht="15" x14ac:dyDescent="0.3">
      <c r="A84" s="3"/>
      <c r="C84" s="32"/>
      <c r="D84" s="27"/>
      <c r="E84"/>
      <c r="F84"/>
      <c r="G84" s="9"/>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row>
    <row r="85" spans="1:55" s="31" customFormat="1" ht="15" x14ac:dyDescent="0.3">
      <c r="A85" s="3"/>
      <c r="C85" s="32"/>
      <c r="D85" s="27"/>
      <c r="E85"/>
      <c r="F85"/>
      <c r="G85" s="9"/>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row>
    <row r="86" spans="1:55" s="31" customFormat="1" ht="15" x14ac:dyDescent="0.3">
      <c r="A86" s="3"/>
      <c r="C86" s="32"/>
      <c r="D86" s="27"/>
      <c r="E86"/>
      <c r="F86"/>
      <c r="G86" s="9"/>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row>
    <row r="87" spans="1:55" s="31" customFormat="1" ht="15" x14ac:dyDescent="0.3">
      <c r="A87" s="3"/>
      <c r="C87" s="32"/>
      <c r="D87" s="27"/>
      <c r="E87"/>
      <c r="F87"/>
      <c r="G87" s="9"/>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row>
    <row r="88" spans="1:55" s="31" customFormat="1" ht="15" x14ac:dyDescent="0.3">
      <c r="A88" s="3"/>
      <c r="C88" s="32"/>
      <c r="D88" s="27"/>
      <c r="E88"/>
      <c r="F88"/>
      <c r="G88" s="9"/>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row>
    <row r="89" spans="1:55" s="31" customFormat="1" ht="15" x14ac:dyDescent="0.3">
      <c r="A89" s="3"/>
      <c r="C89" s="32"/>
      <c r="D89" s="27"/>
      <c r="E89"/>
      <c r="F89"/>
      <c r="G89" s="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row>
    <row r="90" spans="1:55" s="31" customFormat="1" ht="15" x14ac:dyDescent="0.3">
      <c r="A90" s="3"/>
      <c r="C90" s="32"/>
      <c r="D90" s="27"/>
      <c r="E90"/>
      <c r="F90"/>
      <c r="G90" s="9"/>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row>
    <row r="91" spans="1:55" s="31" customFormat="1" ht="15" x14ac:dyDescent="0.3">
      <c r="A91" s="3"/>
      <c r="C91" s="32"/>
      <c r="D91" s="27"/>
      <c r="E91"/>
      <c r="F91"/>
      <c r="G91" s="9"/>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row>
    <row r="92" spans="1:55" s="31" customFormat="1" ht="15" x14ac:dyDescent="0.3">
      <c r="A92" s="3"/>
      <c r="C92" s="32"/>
      <c r="D92" s="27"/>
      <c r="E92"/>
      <c r="F92"/>
      <c r="G92" s="9"/>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row>
    <row r="93" spans="1:55" s="31" customFormat="1" ht="15" x14ac:dyDescent="0.3">
      <c r="A93" s="3"/>
      <c r="C93" s="32"/>
      <c r="D93" s="27"/>
      <c r="E93"/>
      <c r="F93"/>
      <c r="G93" s="9"/>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row>
    <row r="94" spans="1:55" s="31" customFormat="1" ht="15" x14ac:dyDescent="0.3">
      <c r="A94" s="3"/>
      <c r="C94" s="32"/>
      <c r="D94" s="27"/>
      <c r="E94"/>
      <c r="F94"/>
      <c r="G94" s="9"/>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row>
    <row r="95" spans="1:55" s="31" customFormat="1" ht="15" x14ac:dyDescent="0.3">
      <c r="A95" s="3"/>
      <c r="C95" s="32"/>
      <c r="D95" s="27"/>
      <c r="E95"/>
      <c r="F95"/>
      <c r="G95" s="9"/>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row>
    <row r="96" spans="1:55" s="31" customFormat="1" ht="15" x14ac:dyDescent="0.3">
      <c r="A96" s="3"/>
      <c r="C96" s="32"/>
      <c r="D96" s="27"/>
      <c r="E96"/>
      <c r="F96"/>
      <c r="G96" s="9"/>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row>
    <row r="97" spans="1:55" s="31" customFormat="1" ht="15" x14ac:dyDescent="0.3">
      <c r="A97" s="3"/>
      <c r="C97" s="32"/>
      <c r="D97" s="27"/>
      <c r="E97"/>
      <c r="F97"/>
      <c r="G97" s="9"/>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row>
    <row r="98" spans="1:55" s="31" customFormat="1" ht="15" x14ac:dyDescent="0.3">
      <c r="A98" s="3"/>
      <c r="C98" s="32"/>
      <c r="D98" s="27"/>
      <c r="E98"/>
      <c r="F98"/>
      <c r="G98" s="9"/>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row>
    <row r="99" spans="1:55" s="31" customFormat="1" ht="15" x14ac:dyDescent="0.3">
      <c r="A99" s="3"/>
      <c r="C99" s="32"/>
      <c r="D99" s="27"/>
      <c r="E99"/>
      <c r="F99"/>
      <c r="G99" s="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row>
    <row r="100" spans="1:55" s="31" customFormat="1" ht="15" x14ac:dyDescent="0.3">
      <c r="A100" s="3"/>
      <c r="C100" s="32"/>
      <c r="D100" s="27"/>
      <c r="E100"/>
      <c r="F100"/>
      <c r="G100" s="9"/>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row>
    <row r="101" spans="1:55" s="31" customFormat="1" ht="15" x14ac:dyDescent="0.3">
      <c r="A101" s="3"/>
      <c r="C101" s="32"/>
      <c r="D101" s="27"/>
      <c r="E101"/>
      <c r="F101"/>
      <c r="G101" s="9"/>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row>
    <row r="102" spans="1:55" s="31" customFormat="1" ht="15" x14ac:dyDescent="0.3">
      <c r="A102" s="3"/>
      <c r="C102" s="32"/>
      <c r="D102" s="27"/>
      <c r="E102"/>
      <c r="F102"/>
      <c r="G102" s="9"/>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row>
    <row r="103" spans="1:55" s="31" customFormat="1" ht="15" x14ac:dyDescent="0.3">
      <c r="A103" s="3"/>
      <c r="C103" s="32"/>
      <c r="D103" s="27"/>
      <c r="E103"/>
      <c r="F103"/>
      <c r="G103" s="9"/>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row>
    <row r="104" spans="1:55" s="31" customFormat="1" ht="15" x14ac:dyDescent="0.3">
      <c r="A104" s="3"/>
      <c r="C104" s="32"/>
      <c r="D104" s="27"/>
      <c r="E104"/>
      <c r="F104"/>
      <c r="G104" s="9"/>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row>
    <row r="105" spans="1:55" s="31" customFormat="1" ht="15" x14ac:dyDescent="0.3">
      <c r="A105" s="3"/>
      <c r="C105" s="32"/>
      <c r="D105" s="27"/>
      <c r="E105"/>
      <c r="F105"/>
      <c r="G105" s="9"/>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row>
    <row r="106" spans="1:55" s="31" customFormat="1" ht="15" x14ac:dyDescent="0.3">
      <c r="A106" s="3"/>
      <c r="C106" s="32"/>
      <c r="D106" s="27"/>
      <c r="E106"/>
      <c r="F106"/>
      <c r="G106" s="9"/>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row>
    <row r="107" spans="1:55" s="31" customFormat="1" ht="15" x14ac:dyDescent="0.3">
      <c r="A107" s="3"/>
      <c r="C107" s="32"/>
      <c r="D107" s="27"/>
      <c r="E107"/>
      <c r="F107"/>
      <c r="G107" s="9"/>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row>
    <row r="108" spans="1:55" s="31" customFormat="1" ht="15" x14ac:dyDescent="0.3">
      <c r="A108" s="3"/>
      <c r="C108" s="32"/>
      <c r="D108" s="27"/>
      <c r="E108"/>
      <c r="F108"/>
      <c r="G108" s="9"/>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row>
    <row r="109" spans="1:55" s="31" customFormat="1" ht="15" x14ac:dyDescent="0.3">
      <c r="A109" s="3"/>
      <c r="C109" s="32"/>
      <c r="D109" s="27"/>
      <c r="E109"/>
      <c r="F109"/>
      <c r="G109" s="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row>
    <row r="110" spans="1:55" s="31" customFormat="1" ht="15" x14ac:dyDescent="0.3">
      <c r="A110" s="3"/>
      <c r="C110" s="32"/>
      <c r="D110" s="27"/>
      <c r="E110"/>
      <c r="F110"/>
      <c r="G110" s="9"/>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row>
    <row r="111" spans="1:55" s="31" customFormat="1" ht="15" x14ac:dyDescent="0.3">
      <c r="A111" s="3"/>
      <c r="C111" s="32"/>
      <c r="D111" s="27"/>
      <c r="E111"/>
      <c r="F111"/>
      <c r="G111" s="9"/>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row>
    <row r="112" spans="1:55" s="31" customFormat="1" ht="15" x14ac:dyDescent="0.3">
      <c r="A112" s="3"/>
      <c r="C112" s="32"/>
      <c r="D112" s="27"/>
      <c r="E112"/>
      <c r="F112"/>
      <c r="G112" s="9"/>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row>
    <row r="113" spans="1:55" s="31" customFormat="1" ht="15" x14ac:dyDescent="0.3">
      <c r="A113" s="3"/>
      <c r="C113" s="32"/>
      <c r="D113" s="27"/>
      <c r="E113"/>
      <c r="F113"/>
      <c r="G113" s="9"/>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row>
    <row r="114" spans="1:55" s="31" customFormat="1" ht="15" x14ac:dyDescent="0.3">
      <c r="A114" s="3"/>
      <c r="C114" s="32"/>
      <c r="D114" s="27"/>
      <c r="E114"/>
      <c r="F114"/>
      <c r="G114" s="9"/>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row>
    <row r="115" spans="1:55" s="31" customFormat="1" ht="15" x14ac:dyDescent="0.3">
      <c r="A115" s="3"/>
      <c r="C115" s="32"/>
      <c r="D115" s="27"/>
      <c r="E115"/>
      <c r="F115"/>
      <c r="G115" s="9"/>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row>
    <row r="116" spans="1:55" s="31" customFormat="1" ht="15" x14ac:dyDescent="0.3">
      <c r="A116" s="3"/>
      <c r="C116" s="32"/>
      <c r="D116" s="27"/>
      <c r="E116"/>
      <c r="F116"/>
      <c r="G116" s="9"/>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row>
    <row r="117" spans="1:55" s="31" customFormat="1" ht="15" x14ac:dyDescent="0.3">
      <c r="A117" s="3"/>
      <c r="C117" s="32"/>
      <c r="D117" s="27"/>
      <c r="E117"/>
      <c r="F117"/>
      <c r="G117" s="9"/>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row>
    <row r="118" spans="1:55" s="31" customFormat="1" ht="15" x14ac:dyDescent="0.3">
      <c r="A118" s="3"/>
      <c r="C118" s="32"/>
      <c r="D118" s="27"/>
      <c r="E118"/>
      <c r="F118"/>
      <c r="G118" s="9"/>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row>
    <row r="119" spans="1:55" s="31" customFormat="1" ht="15" x14ac:dyDescent="0.3">
      <c r="A119" s="3"/>
      <c r="C119" s="32"/>
      <c r="D119" s="27"/>
      <c r="E119"/>
      <c r="F119"/>
      <c r="G119" s="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row>
    <row r="120" spans="1:55" s="31" customFormat="1" ht="15" x14ac:dyDescent="0.3">
      <c r="A120" s="3"/>
      <c r="C120" s="32"/>
      <c r="D120" s="27"/>
      <c r="E120"/>
      <c r="F120"/>
      <c r="G120" s="9"/>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row>
    <row r="121" spans="1:55" s="31" customFormat="1" ht="15" x14ac:dyDescent="0.3">
      <c r="A121" s="3"/>
      <c r="C121" s="32"/>
      <c r="D121" s="27"/>
      <c r="E121"/>
      <c r="F121"/>
      <c r="G121" s="9"/>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row>
    <row r="122" spans="1:55" s="31" customFormat="1" ht="15" x14ac:dyDescent="0.3">
      <c r="A122" s="3"/>
      <c r="C122" s="32"/>
      <c r="D122" s="27"/>
      <c r="E122"/>
      <c r="F122"/>
      <c r="G122" s="9"/>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row>
    <row r="123" spans="1:55" s="31" customFormat="1" ht="15" x14ac:dyDescent="0.3">
      <c r="A123" s="3"/>
      <c r="C123" s="32"/>
      <c r="D123" s="27"/>
      <c r="E123"/>
      <c r="F123"/>
      <c r="G123" s="9"/>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row>
    <row r="124" spans="1:55" s="31" customFormat="1" ht="15" x14ac:dyDescent="0.3">
      <c r="A124" s="3"/>
      <c r="C124" s="32"/>
      <c r="D124" s="27"/>
      <c r="E124"/>
      <c r="F124"/>
      <c r="G124" s="9"/>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row>
    <row r="125" spans="1:55" s="31" customFormat="1" ht="15" x14ac:dyDescent="0.3">
      <c r="A125" s="3"/>
      <c r="C125" s="32"/>
      <c r="D125" s="27"/>
      <c r="E125"/>
      <c r="F125"/>
      <c r="G125" s="9"/>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row>
    <row r="126" spans="1:55" s="31" customFormat="1" ht="15" x14ac:dyDescent="0.3">
      <c r="A126" s="3"/>
      <c r="C126" s="32"/>
      <c r="D126" s="27"/>
      <c r="E126"/>
      <c r="F126"/>
      <c r="G126" s="9"/>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row>
    <row r="127" spans="1:55" s="31" customFormat="1" ht="15" x14ac:dyDescent="0.3">
      <c r="A127" s="3"/>
      <c r="C127" s="32"/>
      <c r="D127" s="27"/>
      <c r="E127"/>
      <c r="F127"/>
      <c r="G127" s="9"/>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row>
    <row r="128" spans="1:55" s="31" customFormat="1" ht="15" x14ac:dyDescent="0.3">
      <c r="A128" s="3"/>
      <c r="C128" s="32"/>
      <c r="D128" s="27"/>
      <c r="E128"/>
      <c r="F128"/>
      <c r="G128" s="9"/>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row>
    <row r="129" spans="1:55" s="31" customFormat="1" ht="15" x14ac:dyDescent="0.3">
      <c r="A129" s="3"/>
      <c r="C129" s="32"/>
      <c r="D129" s="27"/>
      <c r="E129"/>
      <c r="F129"/>
      <c r="G129" s="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row>
    <row r="130" spans="1:55" s="31" customFormat="1" ht="15" x14ac:dyDescent="0.3">
      <c r="A130" s="3"/>
      <c r="C130" s="32"/>
      <c r="D130" s="27"/>
      <c r="E130"/>
      <c r="F130"/>
      <c r="G130" s="9"/>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row>
    <row r="131" spans="1:55" s="31" customFormat="1" ht="15" x14ac:dyDescent="0.3">
      <c r="A131" s="3"/>
      <c r="C131" s="32"/>
      <c r="D131" s="27"/>
      <c r="E131"/>
      <c r="F131"/>
      <c r="G131" s="9"/>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row>
    <row r="132" spans="1:55" s="31" customFormat="1" ht="15" x14ac:dyDescent="0.3">
      <c r="A132" s="3"/>
      <c r="C132" s="32"/>
      <c r="D132" s="27"/>
      <c r="E132"/>
      <c r="F132"/>
      <c r="G132" s="9"/>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row>
    <row r="133" spans="1:55" s="31" customFormat="1" ht="15" x14ac:dyDescent="0.3">
      <c r="A133" s="3"/>
      <c r="C133" s="32"/>
      <c r="D133" s="27"/>
      <c r="E133"/>
      <c r="F133"/>
      <c r="G133" s="9"/>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row>
    <row r="134" spans="1:55" s="31" customFormat="1" ht="15" x14ac:dyDescent="0.3">
      <c r="A134" s="3"/>
      <c r="C134" s="32"/>
      <c r="D134" s="27"/>
      <c r="E134"/>
      <c r="F134"/>
      <c r="G134" s="9"/>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row>
    <row r="135" spans="1:55" s="31" customFormat="1" ht="15" x14ac:dyDescent="0.3">
      <c r="A135" s="3"/>
      <c r="C135" s="32"/>
      <c r="D135" s="27"/>
      <c r="E135"/>
      <c r="F135"/>
      <c r="G135" s="9"/>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row>
    <row r="136" spans="1:55" s="31" customFormat="1" ht="15" x14ac:dyDescent="0.3">
      <c r="A136" s="3"/>
      <c r="C136" s="32"/>
      <c r="D136" s="27"/>
      <c r="E136"/>
      <c r="F136"/>
      <c r="G136" s="9"/>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row>
    <row r="137" spans="1:55" s="31" customFormat="1" ht="15" x14ac:dyDescent="0.3">
      <c r="A137" s="3"/>
      <c r="C137" s="32"/>
      <c r="D137" s="27"/>
      <c r="E137"/>
      <c r="F137"/>
      <c r="G137" s="9"/>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row>
    <row r="138" spans="1:55" s="31" customFormat="1" ht="15" x14ac:dyDescent="0.3">
      <c r="A138" s="3"/>
      <c r="C138" s="32"/>
      <c r="D138" s="27"/>
      <c r="E138"/>
      <c r="F138"/>
      <c r="G138" s="9"/>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row>
    <row r="139" spans="1:55" s="31" customFormat="1" ht="15" x14ac:dyDescent="0.3">
      <c r="A139" s="3"/>
      <c r="C139" s="32"/>
      <c r="D139" s="27"/>
      <c r="E139"/>
      <c r="F139"/>
      <c r="G139" s="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row>
    <row r="140" spans="1:55" s="31" customFormat="1" ht="15" x14ac:dyDescent="0.3">
      <c r="A140" s="3"/>
      <c r="C140" s="32"/>
      <c r="D140" s="27"/>
      <c r="E140"/>
      <c r="F140"/>
      <c r="G140" s="9"/>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row>
    <row r="141" spans="1:55" s="31" customFormat="1" ht="15" x14ac:dyDescent="0.3">
      <c r="A141" s="3"/>
      <c r="C141" s="32"/>
      <c r="D141" s="27"/>
      <c r="E141"/>
      <c r="F141"/>
      <c r="G141" s="9"/>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row>
    <row r="142" spans="1:55" s="31" customFormat="1" ht="15" x14ac:dyDescent="0.3">
      <c r="A142" s="3"/>
      <c r="C142" s="32"/>
      <c r="D142" s="27"/>
      <c r="E142"/>
      <c r="F142"/>
      <c r="G142" s="9"/>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row>
    <row r="143" spans="1:55" s="31" customFormat="1" ht="15" x14ac:dyDescent="0.3">
      <c r="A143" s="3"/>
      <c r="C143" s="32"/>
      <c r="D143" s="27"/>
      <c r="E143"/>
      <c r="F143"/>
      <c r="G143" s="9"/>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row>
    <row r="144" spans="1:55" s="31" customFormat="1" ht="15" x14ac:dyDescent="0.3">
      <c r="A144" s="3"/>
      <c r="C144" s="32"/>
      <c r="D144" s="27"/>
      <c r="E144"/>
      <c r="F144"/>
      <c r="G144" s="9"/>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row>
    <row r="145" spans="1:55" s="31" customFormat="1" ht="15" x14ac:dyDescent="0.3">
      <c r="A145" s="3"/>
      <c r="C145" s="32"/>
      <c r="D145" s="27"/>
      <c r="E145"/>
      <c r="F145"/>
      <c r="G145" s="9"/>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row>
    <row r="146" spans="1:55" s="31" customFormat="1" ht="15" x14ac:dyDescent="0.3">
      <c r="A146" s="3"/>
      <c r="C146" s="32"/>
      <c r="D146" s="27"/>
      <c r="E146"/>
      <c r="F146"/>
      <c r="G146" s="9"/>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row>
    <row r="147" spans="1:55" s="31" customFormat="1" ht="15" x14ac:dyDescent="0.3">
      <c r="A147" s="3"/>
      <c r="C147" s="32"/>
      <c r="D147" s="27"/>
      <c r="E147"/>
      <c r="F147"/>
      <c r="G147" s="9"/>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row>
    <row r="148" spans="1:55" s="31" customFormat="1" ht="15" x14ac:dyDescent="0.3">
      <c r="A148" s="3"/>
      <c r="C148" s="32"/>
      <c r="D148" s="27"/>
      <c r="E148"/>
      <c r="F148"/>
      <c r="G148" s="9"/>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row>
    <row r="149" spans="1:55" s="31" customFormat="1" ht="15" x14ac:dyDescent="0.3">
      <c r="A149" s="3"/>
      <c r="C149" s="32"/>
      <c r="D149" s="27"/>
      <c r="E149"/>
      <c r="F149"/>
      <c r="G149" s="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row>
    <row r="150" spans="1:55" s="31" customFormat="1" ht="15" x14ac:dyDescent="0.3">
      <c r="A150" s="3"/>
      <c r="C150" s="32"/>
      <c r="D150" s="27"/>
      <c r="E150"/>
      <c r="F150"/>
      <c r="G150" s="9"/>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row>
    <row r="151" spans="1:55" s="31" customFormat="1" ht="15" x14ac:dyDescent="0.3">
      <c r="A151" s="3"/>
      <c r="C151" s="32"/>
      <c r="D151" s="27"/>
      <c r="E151"/>
      <c r="F151"/>
      <c r="G151" s="9"/>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row>
    <row r="152" spans="1:55" s="31" customFormat="1" ht="15" x14ac:dyDescent="0.3">
      <c r="A152" s="3"/>
      <c r="C152" s="32"/>
      <c r="D152" s="27"/>
      <c r="E152"/>
      <c r="F152"/>
      <c r="G152" s="9"/>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row>
    <row r="153" spans="1:55" s="31" customFormat="1" ht="15" x14ac:dyDescent="0.3">
      <c r="A153" s="3"/>
      <c r="C153" s="32"/>
      <c r="D153" s="27"/>
      <c r="E153"/>
      <c r="F153"/>
      <c r="G153" s="9"/>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row>
    <row r="154" spans="1:55" s="31" customFormat="1" ht="15" x14ac:dyDescent="0.3">
      <c r="A154" s="3"/>
      <c r="C154" s="32"/>
      <c r="D154" s="27"/>
      <c r="E154"/>
      <c r="F154"/>
      <c r="G154" s="9"/>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row>
    <row r="155" spans="1:55" s="31" customFormat="1" ht="15" x14ac:dyDescent="0.3">
      <c r="A155" s="3"/>
      <c r="C155" s="32"/>
      <c r="D155" s="27"/>
      <c r="E155"/>
      <c r="F155"/>
      <c r="G155" s="9"/>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row>
    <row r="156" spans="1:55" s="31" customFormat="1" ht="15" x14ac:dyDescent="0.3">
      <c r="A156" s="3"/>
      <c r="C156" s="32"/>
      <c r="D156" s="27"/>
      <c r="E156"/>
      <c r="F156"/>
      <c r="G156" s="9"/>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row>
    <row r="157" spans="1:55" s="31" customFormat="1" ht="15" x14ac:dyDescent="0.3">
      <c r="A157" s="3"/>
      <c r="C157" s="32"/>
      <c r="D157" s="27"/>
      <c r="E157"/>
      <c r="F157"/>
      <c r="G157" s="9"/>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row>
    <row r="158" spans="1:55" s="31" customFormat="1" ht="15" x14ac:dyDescent="0.3">
      <c r="A158" s="3"/>
      <c r="C158" s="32"/>
      <c r="D158" s="27"/>
      <c r="E158"/>
      <c r="F158"/>
      <c r="G158" s="9"/>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row>
    <row r="159" spans="1:55" s="31" customFormat="1" ht="15" x14ac:dyDescent="0.3">
      <c r="A159" s="3"/>
      <c r="C159" s="32"/>
      <c r="D159" s="27"/>
      <c r="E159"/>
      <c r="F159"/>
      <c r="G159" s="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row>
    <row r="160" spans="1:55" s="31" customFormat="1" ht="15" x14ac:dyDescent="0.3">
      <c r="A160" s="3"/>
      <c r="C160" s="32"/>
      <c r="D160" s="27"/>
      <c r="E160"/>
      <c r="F160"/>
      <c r="G160" s="9"/>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row>
    <row r="161" spans="1:55" s="31" customFormat="1" ht="15" x14ac:dyDescent="0.3">
      <c r="A161" s="3"/>
      <c r="C161" s="32"/>
      <c r="D161" s="27"/>
      <c r="E161"/>
      <c r="F161"/>
      <c r="G161" s="9"/>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row>
    <row r="162" spans="1:55" s="31" customFormat="1" ht="15" x14ac:dyDescent="0.3">
      <c r="A162" s="3"/>
      <c r="C162" s="32"/>
      <c r="D162" s="27"/>
      <c r="E162"/>
      <c r="F162"/>
      <c r="G162" s="9"/>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row>
    <row r="163" spans="1:55" s="31" customFormat="1" ht="15" x14ac:dyDescent="0.3">
      <c r="A163" s="3"/>
      <c r="C163" s="32"/>
      <c r="D163" s="27"/>
      <c r="E163"/>
      <c r="F163"/>
      <c r="G163" s="9"/>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row>
    <row r="164" spans="1:55" s="31" customFormat="1" ht="15" x14ac:dyDescent="0.3">
      <c r="A164" s="3"/>
      <c r="C164" s="32"/>
      <c r="D164" s="27"/>
      <c r="E164"/>
      <c r="F164"/>
      <c r="G164" s="9"/>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row>
    <row r="165" spans="1:55" s="31" customFormat="1" ht="15" x14ac:dyDescent="0.3">
      <c r="A165" s="3"/>
      <c r="C165" s="32"/>
      <c r="D165" s="27"/>
      <c r="E165"/>
      <c r="F165"/>
      <c r="G165" s="9"/>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row>
    <row r="166" spans="1:55" s="31" customFormat="1" ht="15" x14ac:dyDescent="0.3">
      <c r="A166" s="3"/>
      <c r="C166" s="32"/>
      <c r="D166" s="27"/>
      <c r="E166"/>
      <c r="F166"/>
      <c r="G166" s="9"/>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row>
    <row r="167" spans="1:55" s="31" customFormat="1" ht="15" x14ac:dyDescent="0.3">
      <c r="A167" s="3"/>
      <c r="C167" s="32"/>
      <c r="D167" s="27"/>
      <c r="E167"/>
      <c r="F167"/>
      <c r="G167" s="9"/>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row>
    <row r="168" spans="1:55" s="31" customFormat="1" ht="15" x14ac:dyDescent="0.3">
      <c r="A168" s="3"/>
      <c r="C168" s="32"/>
      <c r="D168" s="27"/>
      <c r="E168"/>
      <c r="F168"/>
      <c r="G168" s="9"/>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row>
    <row r="169" spans="1:55" s="31" customFormat="1" ht="15" x14ac:dyDescent="0.3">
      <c r="A169" s="3"/>
      <c r="C169" s="32"/>
      <c r="D169" s="27"/>
      <c r="E169"/>
      <c r="F169"/>
      <c r="G169" s="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row>
    <row r="170" spans="1:55" s="31" customFormat="1" ht="15" x14ac:dyDescent="0.3">
      <c r="A170" s="3"/>
      <c r="C170" s="32"/>
      <c r="D170" s="27"/>
      <c r="E170"/>
      <c r="F170"/>
      <c r="G170" s="9"/>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row>
    <row r="171" spans="1:55" s="31" customFormat="1" ht="15" x14ac:dyDescent="0.3">
      <c r="A171" s="3"/>
      <c r="C171" s="32"/>
      <c r="D171" s="27"/>
      <c r="E171"/>
      <c r="F171"/>
      <c r="G171" s="9"/>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row>
    <row r="172" spans="1:55" s="31" customFormat="1" ht="15" x14ac:dyDescent="0.3">
      <c r="A172" s="3"/>
      <c r="C172" s="32"/>
      <c r="D172" s="27"/>
      <c r="E172"/>
      <c r="F172"/>
      <c r="G172" s="9"/>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row>
    <row r="173" spans="1:55" s="31" customFormat="1" ht="15" x14ac:dyDescent="0.3">
      <c r="A173" s="3"/>
      <c r="C173" s="32"/>
      <c r="D173" s="27"/>
      <c r="E173"/>
      <c r="F173"/>
      <c r="G173" s="9"/>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row>
    <row r="174" spans="1:55" s="31" customFormat="1" ht="15" x14ac:dyDescent="0.3">
      <c r="A174" s="3"/>
      <c r="C174" s="32"/>
      <c r="D174" s="27"/>
      <c r="E174"/>
      <c r="F174"/>
      <c r="G174" s="9"/>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row>
    <row r="175" spans="1:55" s="31" customFormat="1" ht="15" x14ac:dyDescent="0.3">
      <c r="A175" s="3"/>
      <c r="C175" s="32"/>
      <c r="D175" s="27"/>
      <c r="E175"/>
      <c r="F175"/>
      <c r="G175" s="9"/>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row>
    <row r="176" spans="1:55" s="31" customFormat="1" ht="15" x14ac:dyDescent="0.3">
      <c r="A176" s="3"/>
      <c r="C176" s="32"/>
      <c r="D176" s="27"/>
      <c r="E176"/>
      <c r="F176"/>
      <c r="G176" s="9"/>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row>
    <row r="177" spans="1:55" s="31" customFormat="1" ht="15" x14ac:dyDescent="0.3">
      <c r="A177" s="3"/>
      <c r="C177" s="32"/>
      <c r="D177" s="27"/>
      <c r="E177"/>
      <c r="F177"/>
      <c r="G177" s="9"/>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row>
    <row r="178" spans="1:55" s="31" customFormat="1" ht="15" x14ac:dyDescent="0.3">
      <c r="A178" s="3"/>
      <c r="C178" s="32"/>
      <c r="D178" s="27"/>
      <c r="E178"/>
      <c r="F178"/>
      <c r="G178" s="9"/>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row>
    <row r="179" spans="1:55" s="31" customFormat="1" ht="15" x14ac:dyDescent="0.3">
      <c r="A179" s="3"/>
      <c r="C179" s="32"/>
      <c r="D179" s="27"/>
      <c r="E179"/>
      <c r="F179"/>
      <c r="G179" s="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row>
    <row r="180" spans="1:55" s="31" customFormat="1" ht="15" x14ac:dyDescent="0.3">
      <c r="A180" s="3"/>
      <c r="C180" s="32"/>
      <c r="D180" s="27"/>
      <c r="E180"/>
      <c r="F180"/>
      <c r="G180" s="9"/>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row>
    <row r="181" spans="1:55" s="31" customFormat="1" ht="15" x14ac:dyDescent="0.3">
      <c r="A181" s="3"/>
      <c r="C181" s="32"/>
      <c r="D181" s="27"/>
      <c r="E181"/>
      <c r="F181"/>
      <c r="G181" s="9"/>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row>
    <row r="182" spans="1:55" s="31" customFormat="1" ht="15" x14ac:dyDescent="0.3">
      <c r="A182" s="3"/>
      <c r="C182" s="32"/>
      <c r="D182" s="27"/>
      <c r="E182"/>
      <c r="F182"/>
      <c r="G182" s="9"/>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row>
    <row r="183" spans="1:55" s="31" customFormat="1" ht="15" x14ac:dyDescent="0.3">
      <c r="A183" s="3"/>
      <c r="C183" s="32"/>
      <c r="D183" s="27"/>
      <c r="E183"/>
      <c r="F183"/>
      <c r="G183" s="9"/>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row>
    <row r="184" spans="1:55" s="31" customFormat="1" ht="15" x14ac:dyDescent="0.3">
      <c r="A184" s="3"/>
      <c r="C184" s="32"/>
      <c r="D184" s="27"/>
      <c r="E184"/>
      <c r="F184"/>
      <c r="G184" s="9"/>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row>
    <row r="185" spans="1:55" s="31" customFormat="1" ht="15" x14ac:dyDescent="0.3">
      <c r="A185" s="3"/>
      <c r="C185" s="32"/>
      <c r="D185" s="27"/>
      <c r="E185"/>
      <c r="F185"/>
      <c r="G185" s="9"/>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row>
    <row r="186" spans="1:55" s="31" customFormat="1" ht="15" x14ac:dyDescent="0.3">
      <c r="A186" s="3"/>
      <c r="C186" s="32"/>
      <c r="D186" s="27"/>
      <c r="E186"/>
      <c r="F186"/>
      <c r="G186" s="9"/>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row>
    <row r="187" spans="1:55" s="31" customFormat="1" ht="15" x14ac:dyDescent="0.3">
      <c r="A187" s="3"/>
      <c r="C187" s="32"/>
      <c r="D187" s="27"/>
      <c r="E187"/>
      <c r="F187"/>
      <c r="G187" s="9"/>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row>
    <row r="188" spans="1:55" s="31" customFormat="1" ht="15" x14ac:dyDescent="0.3">
      <c r="A188" s="3"/>
      <c r="C188" s="32"/>
      <c r="D188" s="27"/>
      <c r="E188"/>
      <c r="F188"/>
      <c r="G188" s="9"/>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row>
    <row r="189" spans="1:55" s="31" customFormat="1" ht="15" x14ac:dyDescent="0.3">
      <c r="A189" s="3"/>
      <c r="C189" s="32"/>
      <c r="D189" s="27"/>
      <c r="E189"/>
      <c r="F189"/>
      <c r="G189" s="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row>
    <row r="190" spans="1:55" s="31" customFormat="1" ht="15" x14ac:dyDescent="0.3">
      <c r="A190" s="3"/>
      <c r="C190" s="32"/>
      <c r="D190" s="27"/>
      <c r="E190"/>
      <c r="F190"/>
      <c r="G190" s="9"/>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row>
    <row r="191" spans="1:55" s="31" customFormat="1" ht="15" x14ac:dyDescent="0.3">
      <c r="A191" s="3"/>
      <c r="C191" s="32"/>
      <c r="D191" s="27"/>
      <c r="E191"/>
      <c r="F191"/>
      <c r="G191" s="9"/>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row>
    <row r="192" spans="1:55" s="31" customFormat="1" ht="15" x14ac:dyDescent="0.3">
      <c r="A192" s="3"/>
      <c r="C192" s="32"/>
      <c r="D192" s="27"/>
      <c r="E192"/>
      <c r="F192"/>
      <c r="G192" s="9"/>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row>
    <row r="193" spans="1:55" s="31" customFormat="1" ht="15" x14ac:dyDescent="0.3">
      <c r="A193" s="3"/>
      <c r="C193" s="32"/>
      <c r="D193" s="27"/>
      <c r="E193"/>
      <c r="F193"/>
      <c r="G193" s="9"/>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row>
    <row r="194" spans="1:55" s="31" customFormat="1" ht="15" x14ac:dyDescent="0.3">
      <c r="A194" s="3"/>
      <c r="C194" s="32"/>
      <c r="D194" s="27"/>
      <c r="E194"/>
      <c r="F194"/>
      <c r="G194" s="9"/>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row>
    <row r="195" spans="1:55" s="31" customFormat="1" ht="15" x14ac:dyDescent="0.3">
      <c r="A195" s="3"/>
      <c r="C195" s="32"/>
      <c r="D195" s="27"/>
      <c r="E195"/>
      <c r="F195"/>
      <c r="G195" s="9"/>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row>
    <row r="196" spans="1:55" s="31" customFormat="1" ht="15" x14ac:dyDescent="0.3">
      <c r="A196" s="3"/>
      <c r="C196" s="32"/>
      <c r="D196" s="27"/>
      <c r="E196"/>
      <c r="F196"/>
      <c r="G196" s="9"/>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row>
    <row r="197" spans="1:55" s="31" customFormat="1" ht="15" x14ac:dyDescent="0.3">
      <c r="A197" s="3"/>
      <c r="C197" s="32"/>
      <c r="D197" s="27"/>
      <c r="E197"/>
      <c r="F197"/>
      <c r="G197" s="9"/>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row>
    <row r="198" spans="1:55" s="31" customFormat="1" ht="15" x14ac:dyDescent="0.3">
      <c r="A198" s="3"/>
      <c r="C198" s="32"/>
      <c r="D198" s="27"/>
      <c r="E198"/>
      <c r="F198"/>
      <c r="G198" s="9"/>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row>
    <row r="199" spans="1:55" s="31" customFormat="1" ht="15" x14ac:dyDescent="0.3">
      <c r="A199" s="3"/>
      <c r="C199" s="32"/>
      <c r="D199" s="27"/>
      <c r="E199"/>
      <c r="F199"/>
      <c r="G199" s="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row>
    <row r="200" spans="1:55" s="31" customFormat="1" ht="15" x14ac:dyDescent="0.3">
      <c r="A200" s="3"/>
      <c r="C200" s="32"/>
      <c r="D200" s="27"/>
      <c r="E200"/>
      <c r="F200"/>
      <c r="G200" s="9"/>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row>
    <row r="201" spans="1:55" s="31" customFormat="1" ht="15" x14ac:dyDescent="0.3">
      <c r="A201" s="3"/>
      <c r="C201" s="32"/>
      <c r="D201" s="27"/>
      <c r="E201"/>
      <c r="F201"/>
      <c r="G201" s="9"/>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row>
    <row r="202" spans="1:55" s="31" customFormat="1" ht="15" x14ac:dyDescent="0.3">
      <c r="A202" s="3"/>
      <c r="C202" s="32"/>
      <c r="D202" s="27"/>
      <c r="E202"/>
      <c r="F202"/>
      <c r="G202" s="9"/>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row>
    <row r="203" spans="1:55" s="31" customFormat="1" ht="15" x14ac:dyDescent="0.3">
      <c r="A203" s="3"/>
      <c r="C203" s="32"/>
      <c r="D203" s="27"/>
      <c r="E203"/>
      <c r="F203"/>
      <c r="G203" s="9"/>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row>
    <row r="204" spans="1:55" s="31" customFormat="1" ht="15" x14ac:dyDescent="0.3">
      <c r="A204" s="3"/>
      <c r="C204" s="32"/>
      <c r="D204" s="27"/>
      <c r="E204"/>
      <c r="F204"/>
      <c r="G204" s="9"/>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row>
    <row r="205" spans="1:55" s="31" customFormat="1" ht="15" x14ac:dyDescent="0.3">
      <c r="A205" s="3"/>
      <c r="C205" s="32"/>
      <c r="D205" s="27"/>
      <c r="E205"/>
      <c r="F205"/>
      <c r="G205" s="9"/>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row>
    <row r="206" spans="1:55" s="31" customFormat="1" ht="15" x14ac:dyDescent="0.3">
      <c r="A206" s="3"/>
      <c r="C206" s="32"/>
      <c r="D206" s="27"/>
      <c r="E206"/>
      <c r="F206"/>
      <c r="G206" s="9"/>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row>
    <row r="207" spans="1:55" s="31" customFormat="1" ht="15" x14ac:dyDescent="0.3">
      <c r="A207" s="3"/>
      <c r="C207" s="32"/>
      <c r="D207" s="27"/>
      <c r="E207"/>
      <c r="F207"/>
      <c r="G207" s="9"/>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row>
    <row r="208" spans="1:55" s="31" customFormat="1" ht="15" x14ac:dyDescent="0.3">
      <c r="A208" s="3"/>
      <c r="C208" s="32"/>
      <c r="D208" s="27"/>
      <c r="E208"/>
      <c r="F208"/>
      <c r="G208" s="9"/>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row>
    <row r="209" spans="1:55" s="31" customFormat="1" ht="15" x14ac:dyDescent="0.3">
      <c r="A209" s="3"/>
      <c r="C209" s="32"/>
      <c r="D209" s="27"/>
      <c r="E209"/>
      <c r="F209"/>
      <c r="G209" s="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row>
    <row r="210" spans="1:55" s="31" customFormat="1" ht="15" x14ac:dyDescent="0.3">
      <c r="A210" s="3"/>
      <c r="C210" s="32"/>
      <c r="D210" s="27"/>
      <c r="E210"/>
      <c r="F210"/>
      <c r="G210" s="9"/>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row>
    <row r="211" spans="1:55" s="31" customFormat="1" ht="15" x14ac:dyDescent="0.3">
      <c r="A211" s="3"/>
      <c r="C211" s="32"/>
      <c r="D211" s="27"/>
      <c r="E211"/>
      <c r="F211"/>
      <c r="G211" s="9"/>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row>
    <row r="212" spans="1:55" s="31" customFormat="1" ht="15" x14ac:dyDescent="0.3">
      <c r="A212" s="3"/>
      <c r="C212" s="32"/>
      <c r="D212" s="27"/>
      <c r="E212"/>
      <c r="F212"/>
      <c r="G212" s="9"/>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row>
    <row r="213" spans="1:55" s="31" customFormat="1" ht="15" x14ac:dyDescent="0.3">
      <c r="A213" s="3"/>
      <c r="C213" s="32"/>
      <c r="D213" s="27"/>
      <c r="E213"/>
      <c r="F213"/>
      <c r="G213" s="9"/>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row>
    <row r="214" spans="1:55" s="31" customFormat="1" ht="15" x14ac:dyDescent="0.3">
      <c r="A214" s="3"/>
      <c r="C214" s="32"/>
      <c r="D214" s="27"/>
      <c r="E214"/>
      <c r="F214"/>
      <c r="G214" s="9"/>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row>
    <row r="215" spans="1:55" s="31" customFormat="1" ht="15" x14ac:dyDescent="0.3">
      <c r="A215" s="3"/>
      <c r="C215" s="32"/>
      <c r="D215" s="27"/>
      <c r="E215"/>
      <c r="F215"/>
      <c r="G215" s="9"/>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row>
    <row r="216" spans="1:55" s="31" customFormat="1" ht="15" x14ac:dyDescent="0.3">
      <c r="A216" s="3"/>
      <c r="C216" s="32"/>
      <c r="D216" s="27"/>
      <c r="E216"/>
      <c r="F216"/>
      <c r="G216" s="9"/>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row>
    <row r="217" spans="1:55" s="31" customFormat="1" ht="15" x14ac:dyDescent="0.3">
      <c r="A217" s="3"/>
      <c r="C217" s="32"/>
      <c r="D217" s="27"/>
      <c r="E217"/>
      <c r="F217"/>
      <c r="G217" s="9"/>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row>
    <row r="218" spans="1:55" s="31" customFormat="1" ht="15" x14ac:dyDescent="0.3">
      <c r="A218" s="3"/>
      <c r="C218" s="32"/>
      <c r="D218" s="27"/>
      <c r="E218"/>
      <c r="F218"/>
      <c r="G218" s="9"/>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row>
    <row r="219" spans="1:55" s="31" customFormat="1" ht="15" x14ac:dyDescent="0.3">
      <c r="A219" s="3"/>
      <c r="C219" s="32"/>
      <c r="D219" s="27"/>
      <c r="E219"/>
      <c r="F219"/>
      <c r="G219" s="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row>
    <row r="220" spans="1:55" s="31" customFormat="1" ht="15" x14ac:dyDescent="0.3">
      <c r="A220" s="3"/>
      <c r="C220" s="32"/>
      <c r="D220" s="27"/>
      <c r="E220"/>
      <c r="F220"/>
      <c r="G220" s="9"/>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row>
    <row r="221" spans="1:55" s="31" customFormat="1" ht="15" x14ac:dyDescent="0.3">
      <c r="A221" s="3"/>
      <c r="C221" s="32"/>
      <c r="D221" s="27"/>
      <c r="E221"/>
      <c r="F221"/>
      <c r="G221" s="9"/>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row>
    <row r="222" spans="1:55" s="31" customFormat="1" ht="15" x14ac:dyDescent="0.3">
      <c r="A222" s="3"/>
      <c r="C222" s="32"/>
      <c r="D222" s="27"/>
      <c r="E222"/>
      <c r="F222"/>
      <c r="G222" s="9"/>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row>
    <row r="223" spans="1:55" s="31" customFormat="1" ht="15" x14ac:dyDescent="0.3">
      <c r="A223" s="3"/>
      <c r="C223" s="32"/>
      <c r="D223" s="27"/>
      <c r="E223"/>
      <c r="F223"/>
      <c r="G223" s="9"/>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row>
    <row r="224" spans="1:55" s="31" customFormat="1" ht="15" x14ac:dyDescent="0.3">
      <c r="A224" s="3"/>
      <c r="C224" s="32"/>
      <c r="D224" s="27"/>
      <c r="E224"/>
      <c r="F224"/>
      <c r="G224" s="9"/>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row>
    <row r="225" spans="1:55" s="31" customFormat="1" ht="15" x14ac:dyDescent="0.3">
      <c r="A225" s="3"/>
      <c r="C225" s="32"/>
      <c r="D225" s="27"/>
      <c r="E225"/>
      <c r="F225"/>
      <c r="G225" s="9"/>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row>
    <row r="226" spans="1:55" s="31" customFormat="1" ht="15" x14ac:dyDescent="0.3">
      <c r="A226" s="3"/>
      <c r="C226" s="32"/>
      <c r="D226" s="27"/>
      <c r="E226"/>
      <c r="F226"/>
      <c r="G226" s="9"/>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row>
    <row r="227" spans="1:55" s="31" customFormat="1" ht="15" x14ac:dyDescent="0.3">
      <c r="A227" s="3"/>
      <c r="C227" s="32"/>
      <c r="D227" s="27"/>
      <c r="E227"/>
      <c r="F227"/>
      <c r="G227" s="9"/>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row>
    <row r="228" spans="1:55" s="31" customFormat="1" ht="15" x14ac:dyDescent="0.3">
      <c r="A228" s="3"/>
      <c r="C228" s="32"/>
      <c r="D228" s="27"/>
      <c r="E228"/>
      <c r="F228"/>
      <c r="G228" s="9"/>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row>
    <row r="229" spans="1:55" s="31" customFormat="1" ht="15" x14ac:dyDescent="0.3">
      <c r="A229" s="3"/>
      <c r="C229" s="32"/>
      <c r="D229" s="27"/>
      <c r="E229"/>
      <c r="F229"/>
      <c r="G229" s="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row>
    <row r="230" spans="1:55" s="31" customFormat="1" ht="15" x14ac:dyDescent="0.3">
      <c r="A230" s="3"/>
      <c r="C230" s="32"/>
      <c r="D230" s="27"/>
      <c r="E230"/>
      <c r="F230"/>
      <c r="G230" s="9"/>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row>
    <row r="231" spans="1:55" s="31" customFormat="1" ht="15" x14ac:dyDescent="0.3">
      <c r="A231" s="3"/>
      <c r="C231" s="32"/>
      <c r="D231" s="27"/>
      <c r="E231"/>
      <c r="F231"/>
      <c r="G231" s="9"/>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row>
    <row r="232" spans="1:55" s="31" customFormat="1" ht="15" x14ac:dyDescent="0.3">
      <c r="A232" s="3"/>
      <c r="C232" s="32"/>
      <c r="D232" s="27"/>
      <c r="E232"/>
      <c r="F232"/>
      <c r="G232" s="9"/>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row>
    <row r="233" spans="1:55" s="31" customFormat="1" ht="15" x14ac:dyDescent="0.3">
      <c r="A233" s="3"/>
      <c r="C233" s="32"/>
      <c r="D233" s="27"/>
      <c r="E233"/>
      <c r="F233"/>
      <c r="G233" s="9"/>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row>
    <row r="234" spans="1:55" s="31" customFormat="1" ht="15" x14ac:dyDescent="0.3">
      <c r="A234" s="3"/>
      <c r="C234" s="32"/>
      <c r="D234" s="27"/>
      <c r="E234"/>
      <c r="F234"/>
      <c r="G234" s="9"/>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row>
    <row r="235" spans="1:55" s="31" customFormat="1" ht="15" x14ac:dyDescent="0.3">
      <c r="A235" s="3"/>
      <c r="C235" s="32"/>
      <c r="D235" s="27"/>
      <c r="E235"/>
      <c r="F235"/>
      <c r="G235" s="9"/>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row>
    <row r="236" spans="1:55" s="31" customFormat="1" ht="15" x14ac:dyDescent="0.3">
      <c r="A236" s="3"/>
      <c r="C236" s="32"/>
      <c r="D236" s="27"/>
      <c r="E236"/>
      <c r="F236"/>
      <c r="G236" s="9"/>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row>
    <row r="237" spans="1:55" s="31" customFormat="1" ht="15" x14ac:dyDescent="0.3">
      <c r="A237" s="3"/>
      <c r="C237" s="32"/>
      <c r="D237" s="27"/>
      <c r="E237"/>
      <c r="F237"/>
      <c r="G237" s="9"/>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row>
    <row r="238" spans="1:55" s="31" customFormat="1" ht="15" x14ac:dyDescent="0.3">
      <c r="A238" s="3"/>
      <c r="C238" s="32"/>
      <c r="D238" s="27"/>
      <c r="E238"/>
      <c r="F238"/>
      <c r="G238" s="9"/>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row>
    <row r="239" spans="1:55" s="31" customFormat="1" ht="15" x14ac:dyDescent="0.3">
      <c r="A239" s="3"/>
      <c r="C239" s="32"/>
      <c r="D239" s="27"/>
      <c r="E239"/>
      <c r="F239"/>
      <c r="G239" s="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row>
    <row r="240" spans="1:55" s="31" customFormat="1" ht="15" x14ac:dyDescent="0.3">
      <c r="A240" s="3"/>
      <c r="C240" s="32"/>
      <c r="D240" s="27"/>
      <c r="E240"/>
      <c r="F240"/>
      <c r="G240" s="9"/>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row>
    <row r="241" spans="1:55" s="31" customFormat="1" ht="15" x14ac:dyDescent="0.3">
      <c r="A241" s="3"/>
      <c r="C241" s="32"/>
      <c r="D241" s="27"/>
      <c r="E241"/>
      <c r="F241"/>
      <c r="G241" s="9"/>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row>
    <row r="242" spans="1:55" s="31" customFormat="1" ht="15" x14ac:dyDescent="0.3">
      <c r="A242" s="3"/>
      <c r="C242" s="32"/>
      <c r="D242" s="27"/>
      <c r="E242"/>
      <c r="F242"/>
      <c r="G242" s="9"/>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row>
    <row r="243" spans="1:55" s="31" customFormat="1" ht="15" x14ac:dyDescent="0.3">
      <c r="A243" s="3"/>
      <c r="C243" s="32"/>
      <c r="D243" s="27"/>
      <c r="E243"/>
      <c r="F243"/>
      <c r="G243" s="9"/>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row>
    <row r="244" spans="1:55" s="31" customFormat="1" ht="15" x14ac:dyDescent="0.3">
      <c r="A244" s="3"/>
      <c r="C244" s="32"/>
      <c r="D244" s="27"/>
      <c r="E244"/>
      <c r="F244"/>
      <c r="G244" s="9"/>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row>
    <row r="245" spans="1:55" s="31" customFormat="1" ht="15" x14ac:dyDescent="0.3">
      <c r="A245" s="3"/>
      <c r="C245" s="32"/>
      <c r="D245" s="27"/>
      <c r="E245"/>
      <c r="F245"/>
      <c r="G245" s="9"/>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row>
    <row r="246" spans="1:55" s="31" customFormat="1" ht="15" x14ac:dyDescent="0.3">
      <c r="A246" s="3"/>
      <c r="C246" s="32"/>
      <c r="D246" s="27"/>
      <c r="E246"/>
      <c r="F246"/>
      <c r="G246" s="9"/>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row>
    <row r="247" spans="1:55" s="31" customFormat="1" ht="15" x14ac:dyDescent="0.3">
      <c r="A247" s="3"/>
      <c r="C247" s="32"/>
      <c r="D247" s="27"/>
      <c r="E247"/>
      <c r="F247"/>
      <c r="G247" s="9"/>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row>
    <row r="248" spans="1:55" s="31" customFormat="1" ht="15" x14ac:dyDescent="0.3">
      <c r="A248" s="3"/>
      <c r="C248" s="32"/>
      <c r="D248" s="27"/>
      <c r="E248"/>
      <c r="F248"/>
      <c r="G248" s="9"/>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row>
    <row r="249" spans="1:55" s="31" customFormat="1" ht="15" x14ac:dyDescent="0.3">
      <c r="A249" s="3"/>
      <c r="C249" s="32"/>
      <c r="D249" s="27"/>
      <c r="E249"/>
      <c r="F249"/>
      <c r="G249" s="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row>
    <row r="250" spans="1:55" s="31" customFormat="1" ht="15" x14ac:dyDescent="0.3">
      <c r="A250" s="3"/>
      <c r="C250" s="32"/>
      <c r="D250" s="27"/>
      <c r="E250"/>
      <c r="F250"/>
      <c r="G250" s="9"/>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row>
    <row r="251" spans="1:55" s="31" customFormat="1" ht="15" x14ac:dyDescent="0.3">
      <c r="A251" s="3"/>
      <c r="C251" s="32"/>
      <c r="D251" s="27"/>
      <c r="E251"/>
      <c r="F251"/>
      <c r="G251" s="9"/>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row>
    <row r="252" spans="1:55" s="31" customFormat="1" ht="15" x14ac:dyDescent="0.3">
      <c r="A252" s="3"/>
      <c r="C252" s="32"/>
      <c r="D252" s="27"/>
      <c r="E252"/>
      <c r="F252"/>
      <c r="G252" s="9"/>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row>
    <row r="253" spans="1:55" s="31" customFormat="1" ht="15" x14ac:dyDescent="0.3">
      <c r="A253" s="3"/>
      <c r="C253" s="32"/>
      <c r="D253" s="27"/>
      <c r="E253"/>
      <c r="F253"/>
      <c r="G253" s="9"/>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row>
    <row r="254" spans="1:55" s="31" customFormat="1" ht="15" x14ac:dyDescent="0.3">
      <c r="A254" s="3"/>
      <c r="C254" s="32"/>
      <c r="D254" s="27"/>
      <c r="E254"/>
      <c r="F254"/>
      <c r="G254" s="9"/>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row>
    <row r="255" spans="1:55" s="31" customFormat="1" ht="15" x14ac:dyDescent="0.3">
      <c r="A255" s="3"/>
      <c r="C255" s="32"/>
      <c r="D255" s="27"/>
      <c r="E255"/>
      <c r="F255"/>
      <c r="G255" s="9"/>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row>
    <row r="256" spans="1:55" s="31" customFormat="1" ht="15" x14ac:dyDescent="0.3">
      <c r="A256" s="3"/>
      <c r="C256" s="32"/>
      <c r="D256" s="27"/>
      <c r="E256"/>
      <c r="F256"/>
      <c r="G256" s="9"/>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row>
    <row r="257" spans="1:55" s="31" customFormat="1" ht="15" x14ac:dyDescent="0.3">
      <c r="A257" s="3"/>
      <c r="C257" s="32"/>
      <c r="D257" s="27"/>
      <c r="E257"/>
      <c r="F257"/>
      <c r="G257" s="9"/>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row>
    <row r="258" spans="1:55" s="31" customFormat="1" ht="15" x14ac:dyDescent="0.3">
      <c r="A258" s="3"/>
      <c r="C258" s="32"/>
      <c r="D258" s="27"/>
      <c r="E258"/>
      <c r="F258"/>
      <c r="G258" s="9"/>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row>
    <row r="259" spans="1:55" s="31" customFormat="1" ht="15" x14ac:dyDescent="0.3">
      <c r="A259" s="3"/>
      <c r="C259" s="32"/>
      <c r="D259" s="27"/>
      <c r="E259"/>
      <c r="F259"/>
      <c r="G259" s="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row>
    <row r="260" spans="1:55" s="31" customFormat="1" ht="15" x14ac:dyDescent="0.3">
      <c r="A260" s="3"/>
      <c r="C260" s="32"/>
      <c r="D260" s="27"/>
      <c r="E260"/>
      <c r="F260"/>
      <c r="G260" s="9"/>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row>
    <row r="261" spans="1:55" s="31" customFormat="1" ht="15" x14ac:dyDescent="0.3">
      <c r="A261" s="3"/>
      <c r="C261" s="32"/>
      <c r="D261" s="27"/>
      <c r="E261"/>
      <c r="F261"/>
      <c r="G261" s="9"/>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row>
    <row r="262" spans="1:55" s="31" customFormat="1" ht="15" x14ac:dyDescent="0.3">
      <c r="A262" s="3"/>
      <c r="C262" s="32"/>
      <c r="D262" s="27"/>
      <c r="E262"/>
      <c r="F262"/>
      <c r="G262" s="9"/>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row>
    <row r="263" spans="1:55" s="31" customFormat="1" ht="15" x14ac:dyDescent="0.3">
      <c r="A263" s="3"/>
      <c r="C263" s="32"/>
      <c r="D263" s="27"/>
      <c r="E263"/>
      <c r="F263"/>
      <c r="G263" s="9"/>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row>
    <row r="264" spans="1:55" s="31" customFormat="1" ht="15" x14ac:dyDescent="0.3">
      <c r="A264" s="3"/>
      <c r="C264" s="32"/>
      <c r="D264" s="27"/>
      <c r="E264"/>
      <c r="F264"/>
      <c r="G264" s="9"/>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row>
    <row r="265" spans="1:55" s="31" customFormat="1" ht="15" x14ac:dyDescent="0.3">
      <c r="A265" s="3"/>
      <c r="C265" s="32"/>
      <c r="D265" s="27"/>
      <c r="E265"/>
      <c r="F265"/>
      <c r="G265" s="9"/>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row>
    <row r="266" spans="1:55" s="31" customFormat="1" ht="15" x14ac:dyDescent="0.3">
      <c r="A266" s="3"/>
      <c r="C266" s="32"/>
      <c r="D266" s="27"/>
      <c r="E266"/>
      <c r="F266"/>
      <c r="G266" s="9"/>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row>
    <row r="267" spans="1:55" s="31" customFormat="1" ht="15" x14ac:dyDescent="0.3">
      <c r="A267" s="3"/>
      <c r="C267" s="32"/>
      <c r="D267" s="27"/>
      <c r="E267"/>
      <c r="F267"/>
      <c r="G267" s="9"/>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row>
    <row r="268" spans="1:55" s="31" customFormat="1" ht="15" x14ac:dyDescent="0.3">
      <c r="A268" s="3"/>
      <c r="C268" s="32"/>
      <c r="D268" s="27"/>
      <c r="E268"/>
      <c r="F268"/>
      <c r="G268" s="9"/>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row>
    <row r="269" spans="1:55" s="31" customFormat="1" ht="15" x14ac:dyDescent="0.3">
      <c r="A269" s="3"/>
      <c r="C269" s="32"/>
      <c r="D269" s="27"/>
      <c r="E269"/>
      <c r="F269"/>
      <c r="G269" s="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row>
    <row r="270" spans="1:55" s="31" customFormat="1" ht="15" x14ac:dyDescent="0.3">
      <c r="A270" s="3"/>
      <c r="C270" s="32"/>
      <c r="D270" s="27"/>
      <c r="E270"/>
      <c r="F270"/>
      <c r="G270" s="9"/>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row>
    <row r="271" spans="1:55" s="31" customFormat="1" ht="15" x14ac:dyDescent="0.3">
      <c r="A271" s="3"/>
      <c r="C271" s="32"/>
      <c r="D271" s="27"/>
      <c r="E271"/>
      <c r="F271"/>
      <c r="G271" s="9"/>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row>
    <row r="272" spans="1:55" s="31" customFormat="1" ht="15" x14ac:dyDescent="0.3">
      <c r="A272" s="3"/>
      <c r="C272" s="32"/>
      <c r="D272" s="27"/>
      <c r="E272"/>
      <c r="F272"/>
      <c r="G272" s="9"/>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row>
    <row r="273" spans="1:55" s="31" customFormat="1" ht="15" x14ac:dyDescent="0.3">
      <c r="A273" s="3"/>
      <c r="C273" s="32"/>
      <c r="D273" s="27"/>
      <c r="E273"/>
      <c r="F273"/>
      <c r="G273" s="9"/>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row>
    <row r="274" spans="1:55" s="31" customFormat="1" ht="15" x14ac:dyDescent="0.3">
      <c r="A274" s="3"/>
      <c r="C274" s="32"/>
      <c r="D274" s="27"/>
      <c r="E274"/>
      <c r="F274"/>
      <c r="G274" s="9"/>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row>
    <row r="275" spans="1:55" s="31" customFormat="1" ht="15" x14ac:dyDescent="0.3">
      <c r="A275" s="3"/>
      <c r="C275" s="32"/>
      <c r="D275" s="27"/>
      <c r="E275"/>
      <c r="F275"/>
      <c r="G275" s="9"/>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row>
    <row r="276" spans="1:55" s="31" customFormat="1" ht="15" x14ac:dyDescent="0.3">
      <c r="A276" s="3"/>
      <c r="C276" s="32"/>
      <c r="D276" s="27"/>
      <c r="E276"/>
      <c r="F276"/>
      <c r="G276" s="9"/>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row>
    <row r="277" spans="1:55" s="31" customFormat="1" ht="15" x14ac:dyDescent="0.3">
      <c r="A277" s="3"/>
      <c r="C277" s="32"/>
      <c r="D277" s="27"/>
      <c r="E277"/>
      <c r="F277"/>
      <c r="G277" s="9"/>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row>
    <row r="278" spans="1:55" s="31" customFormat="1" ht="15" x14ac:dyDescent="0.3">
      <c r="A278" s="3"/>
      <c r="C278" s="32"/>
      <c r="D278" s="27"/>
      <c r="E278"/>
      <c r="F278"/>
      <c r="G278" s="9"/>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row>
    <row r="279" spans="1:55" s="31" customFormat="1" ht="15" x14ac:dyDescent="0.3">
      <c r="A279" s="3"/>
      <c r="C279" s="32"/>
      <c r="D279" s="27"/>
      <c r="E279"/>
      <c r="F279"/>
      <c r="G279" s="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row>
    <row r="280" spans="1:55" s="31" customFormat="1" ht="15" x14ac:dyDescent="0.3">
      <c r="A280" s="3"/>
      <c r="C280" s="32"/>
      <c r="D280" s="27"/>
      <c r="E280"/>
      <c r="F280"/>
      <c r="G280" s="9"/>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row>
    <row r="281" spans="1:55" s="31" customFormat="1" ht="15" x14ac:dyDescent="0.3">
      <c r="A281" s="3"/>
      <c r="C281" s="32"/>
      <c r="D281" s="27"/>
      <c r="E281"/>
      <c r="F281"/>
      <c r="G281" s="9"/>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row>
    <row r="282" spans="1:55" s="31" customFormat="1" ht="15" x14ac:dyDescent="0.3">
      <c r="A282" s="3"/>
      <c r="C282" s="32"/>
      <c r="D282" s="27"/>
      <c r="E282"/>
      <c r="F282"/>
      <c r="G282" s="9"/>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row>
    <row r="283" spans="1:55" s="31" customFormat="1" ht="15" x14ac:dyDescent="0.3">
      <c r="A283" s="3"/>
      <c r="C283" s="32"/>
      <c r="D283" s="27"/>
      <c r="E283"/>
      <c r="F283"/>
      <c r="G283" s="9"/>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row>
    <row r="284" spans="1:55" s="31" customFormat="1" ht="15" x14ac:dyDescent="0.3">
      <c r="A284" s="3"/>
      <c r="C284" s="32"/>
      <c r="D284" s="27"/>
      <c r="E284"/>
      <c r="F284"/>
      <c r="G284" s="9"/>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row>
    <row r="285" spans="1:55" s="31" customFormat="1" ht="15" x14ac:dyDescent="0.3">
      <c r="A285" s="3"/>
      <c r="C285" s="32"/>
      <c r="D285" s="27"/>
      <c r="E285"/>
      <c r="F285"/>
      <c r="G285" s="9"/>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row>
    <row r="286" spans="1:55" s="31" customFormat="1" ht="15" x14ac:dyDescent="0.3">
      <c r="A286" s="3"/>
      <c r="C286" s="32"/>
      <c r="D286" s="27"/>
      <c r="E286"/>
      <c r="F286"/>
      <c r="G286" s="9"/>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row>
    <row r="287" spans="1:55" s="31" customFormat="1" ht="15" x14ac:dyDescent="0.3">
      <c r="A287" s="3"/>
      <c r="C287" s="32"/>
      <c r="D287" s="27"/>
      <c r="E287"/>
      <c r="F287"/>
      <c r="G287" s="9"/>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row>
    <row r="288" spans="1:55" s="31" customFormat="1" ht="15" x14ac:dyDescent="0.3">
      <c r="A288" s="3"/>
      <c r="C288" s="32"/>
      <c r="D288" s="27"/>
      <c r="E288"/>
      <c r="F288"/>
      <c r="G288" s="9"/>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row>
    <row r="289" spans="1:55" s="31" customFormat="1" ht="15" x14ac:dyDescent="0.3">
      <c r="A289" s="3"/>
      <c r="C289" s="32"/>
      <c r="D289" s="27"/>
      <c r="E289"/>
      <c r="F289"/>
      <c r="G289" s="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row>
    <row r="290" spans="1:55" s="31" customFormat="1" ht="15" x14ac:dyDescent="0.3">
      <c r="A290" s="3"/>
      <c r="C290" s="32"/>
      <c r="D290" s="27"/>
      <c r="E290"/>
      <c r="F290"/>
      <c r="G290" s="9"/>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row>
    <row r="291" spans="1:55" s="31" customFormat="1" ht="15" x14ac:dyDescent="0.3">
      <c r="A291" s="3"/>
      <c r="C291" s="32"/>
      <c r="D291" s="27"/>
      <c r="E291"/>
      <c r="F291"/>
      <c r="G291" s="9"/>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row>
    <row r="292" spans="1:55" s="31" customFormat="1" ht="15" x14ac:dyDescent="0.3">
      <c r="A292" s="3"/>
      <c r="C292" s="32"/>
      <c r="D292" s="27"/>
      <c r="E292"/>
      <c r="F292"/>
      <c r="G292" s="9"/>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row>
    <row r="293" spans="1:55" s="31" customFormat="1" ht="15" x14ac:dyDescent="0.3">
      <c r="A293" s="3"/>
      <c r="C293" s="32"/>
      <c r="D293" s="27"/>
      <c r="E293"/>
      <c r="F293"/>
      <c r="G293" s="9"/>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row>
    <row r="294" spans="1:55" s="31" customFormat="1" ht="15" x14ac:dyDescent="0.3">
      <c r="A294" s="3"/>
      <c r="C294" s="32"/>
      <c r="D294" s="27"/>
      <c r="E294"/>
      <c r="F294"/>
      <c r="G294" s="9"/>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row>
    <row r="295" spans="1:55" s="31" customFormat="1" ht="15" x14ac:dyDescent="0.3">
      <c r="A295" s="3"/>
      <c r="C295" s="32"/>
      <c r="D295" s="27"/>
      <c r="E295"/>
      <c r="F295"/>
      <c r="G295" s="9"/>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row>
    <row r="296" spans="1:55" s="31" customFormat="1" ht="15" x14ac:dyDescent="0.3">
      <c r="A296" s="3"/>
      <c r="C296" s="32"/>
      <c r="D296" s="27"/>
      <c r="E296"/>
      <c r="F296"/>
      <c r="G296" s="9"/>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row>
    <row r="297" spans="1:55" s="31" customFormat="1" ht="15" x14ac:dyDescent="0.3">
      <c r="A297" s="3"/>
      <c r="C297" s="32"/>
      <c r="D297" s="27"/>
      <c r="E297"/>
      <c r="F297"/>
      <c r="G297" s="9"/>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row>
    <row r="298" spans="1:55" s="31" customFormat="1" ht="15" x14ac:dyDescent="0.3">
      <c r="A298" s="3"/>
      <c r="C298" s="32"/>
      <c r="D298" s="27"/>
      <c r="E298"/>
      <c r="F298"/>
      <c r="G298" s="9"/>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row>
    <row r="299" spans="1:55" s="31" customFormat="1" ht="15" x14ac:dyDescent="0.3">
      <c r="A299" s="3"/>
      <c r="C299" s="32"/>
      <c r="D299" s="27"/>
      <c r="E299"/>
      <c r="F299"/>
      <c r="G299" s="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row>
    <row r="300" spans="1:55" s="31" customFormat="1" ht="15" x14ac:dyDescent="0.3">
      <c r="A300" s="3"/>
      <c r="C300" s="32"/>
      <c r="D300" s="27"/>
      <c r="E300"/>
      <c r="F300"/>
      <c r="G300" s="9"/>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row>
    <row r="301" spans="1:55" s="31" customFormat="1" ht="15" x14ac:dyDescent="0.3">
      <c r="A301" s="3"/>
      <c r="C301" s="32"/>
      <c r="D301" s="27"/>
      <c r="E301"/>
      <c r="F301"/>
      <c r="G301" s="9"/>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row>
    <row r="302" spans="1:55" s="31" customFormat="1" ht="15" x14ac:dyDescent="0.3">
      <c r="A302" s="3"/>
      <c r="C302" s="32"/>
      <c r="D302" s="27"/>
      <c r="E302"/>
      <c r="F302"/>
      <c r="G302" s="9"/>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row>
    <row r="303" spans="1:55" s="31" customFormat="1" ht="15" x14ac:dyDescent="0.3">
      <c r="A303" s="3"/>
      <c r="C303" s="32"/>
      <c r="D303" s="27"/>
      <c r="E303"/>
      <c r="F303"/>
      <c r="G303" s="9"/>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row>
    <row r="304" spans="1:55" s="31" customFormat="1" ht="15" x14ac:dyDescent="0.3">
      <c r="A304" s="3"/>
      <c r="C304" s="32"/>
      <c r="D304" s="27"/>
      <c r="E304"/>
      <c r="F304"/>
      <c r="G304" s="9"/>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row>
    <row r="305" spans="1:55" s="31" customFormat="1" ht="15" x14ac:dyDescent="0.3">
      <c r="A305" s="3"/>
      <c r="C305" s="32"/>
      <c r="D305" s="27"/>
      <c r="E305"/>
      <c r="F305"/>
      <c r="G305" s="9"/>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row>
    <row r="306" spans="1:55" s="31" customFormat="1" ht="15" x14ac:dyDescent="0.3">
      <c r="A306" s="3"/>
      <c r="C306" s="32"/>
      <c r="D306" s="27"/>
      <c r="E306"/>
      <c r="F306"/>
      <c r="G306" s="9"/>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row>
    <row r="307" spans="1:55" s="31" customFormat="1" ht="15" x14ac:dyDescent="0.3">
      <c r="A307" s="3"/>
      <c r="C307" s="32"/>
      <c r="D307" s="27"/>
      <c r="E307"/>
      <c r="F307"/>
      <c r="G307" s="9"/>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row>
    <row r="308" spans="1:55" s="31" customFormat="1" ht="15" x14ac:dyDescent="0.3">
      <c r="A308" s="3"/>
      <c r="C308" s="32"/>
      <c r="D308" s="27"/>
      <c r="E308"/>
      <c r="F308"/>
      <c r="G308" s="9"/>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row>
    <row r="309" spans="1:55" s="31" customFormat="1" ht="15" x14ac:dyDescent="0.3">
      <c r="A309" s="3"/>
      <c r="C309" s="32"/>
      <c r="D309" s="27"/>
      <c r="E309"/>
      <c r="F309"/>
      <c r="G309" s="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row>
    <row r="310" spans="1:55" s="31" customFormat="1" ht="15" x14ac:dyDescent="0.3">
      <c r="A310" s="3"/>
      <c r="C310" s="32"/>
      <c r="D310" s="27"/>
      <c r="E310"/>
      <c r="F310"/>
      <c r="G310" s="9"/>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row>
    <row r="311" spans="1:55" s="31" customFormat="1" ht="15" x14ac:dyDescent="0.3">
      <c r="A311" s="3"/>
      <c r="C311" s="32"/>
      <c r="D311" s="27"/>
      <c r="E311"/>
      <c r="F311"/>
      <c r="G311" s="9"/>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row>
    <row r="312" spans="1:55" s="31" customFormat="1" ht="15" x14ac:dyDescent="0.3">
      <c r="A312" s="3"/>
      <c r="C312" s="32"/>
      <c r="D312" s="27"/>
      <c r="E312"/>
      <c r="F312"/>
      <c r="G312" s="9"/>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row>
    <row r="313" spans="1:55" s="31" customFormat="1" ht="15" x14ac:dyDescent="0.3">
      <c r="A313" s="3"/>
      <c r="C313" s="32"/>
      <c r="D313" s="27"/>
      <c r="E313"/>
      <c r="F313"/>
      <c r="G313" s="9"/>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row>
    <row r="314" spans="1:55" s="31" customFormat="1" ht="15" x14ac:dyDescent="0.3">
      <c r="A314" s="3"/>
      <c r="C314" s="32"/>
      <c r="D314" s="27"/>
      <c r="E314"/>
      <c r="F314"/>
      <c r="G314" s="9"/>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row>
    <row r="315" spans="1:55" s="31" customFormat="1" ht="15" x14ac:dyDescent="0.3">
      <c r="A315" s="3"/>
      <c r="C315" s="32"/>
      <c r="D315" s="27"/>
      <c r="E315"/>
      <c r="F315"/>
      <c r="G315" s="9"/>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row>
    <row r="316" spans="1:55" s="31" customFormat="1" ht="15" x14ac:dyDescent="0.3">
      <c r="A316" s="3"/>
      <c r="C316" s="32"/>
      <c r="D316" s="27"/>
      <c r="E316"/>
      <c r="F316"/>
      <c r="G316" s="9"/>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row>
    <row r="317" spans="1:55" s="31" customFormat="1" ht="15" x14ac:dyDescent="0.3">
      <c r="A317" s="3"/>
      <c r="C317" s="32"/>
      <c r="D317" s="27"/>
      <c r="E317"/>
      <c r="F317"/>
      <c r="G317" s="9"/>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row>
    <row r="318" spans="1:55" s="31" customFormat="1" ht="15" x14ac:dyDescent="0.3">
      <c r="A318" s="3"/>
      <c r="C318" s="32"/>
      <c r="D318" s="27"/>
      <c r="E318"/>
      <c r="F318"/>
      <c r="G318" s="9"/>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row>
    <row r="319" spans="1:55" s="31" customFormat="1" ht="15" x14ac:dyDescent="0.3">
      <c r="A319" s="3"/>
      <c r="C319" s="32"/>
      <c r="D319" s="27"/>
      <c r="E319"/>
      <c r="F319"/>
      <c r="G319" s="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row>
    <row r="320" spans="1:55" s="31" customFormat="1" ht="15" x14ac:dyDescent="0.3">
      <c r="A320" s="3"/>
      <c r="C320" s="32"/>
      <c r="D320" s="27"/>
      <c r="E320"/>
      <c r="F320"/>
      <c r="G320" s="9"/>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row>
    <row r="321" spans="1:55" s="31" customFormat="1" ht="15" x14ac:dyDescent="0.3">
      <c r="A321" s="3"/>
      <c r="C321" s="32"/>
      <c r="D321" s="27"/>
      <c r="E321"/>
      <c r="F321"/>
      <c r="G321" s="9"/>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row>
    <row r="322" spans="1:55" s="31" customFormat="1" ht="15" x14ac:dyDescent="0.3">
      <c r="A322" s="3"/>
      <c r="C322" s="32"/>
      <c r="D322" s="27"/>
      <c r="E322"/>
      <c r="F322"/>
      <c r="G322" s="9"/>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row>
    <row r="323" spans="1:55" s="31" customFormat="1" ht="15" x14ac:dyDescent="0.3">
      <c r="A323" s="3"/>
      <c r="C323" s="32"/>
      <c r="D323" s="27"/>
      <c r="E323"/>
      <c r="F323"/>
      <c r="G323" s="9"/>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row>
    <row r="324" spans="1:55" s="31" customFormat="1" ht="15" x14ac:dyDescent="0.3">
      <c r="A324" s="3"/>
      <c r="C324" s="32"/>
      <c r="D324" s="27"/>
      <c r="E324"/>
      <c r="F324"/>
      <c r="G324" s="9"/>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row>
    <row r="325" spans="1:55" s="31" customFormat="1" ht="15" x14ac:dyDescent="0.3">
      <c r="A325" s="3"/>
      <c r="C325" s="32"/>
      <c r="D325" s="27"/>
      <c r="E325"/>
      <c r="F325"/>
      <c r="G325" s="9"/>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row>
    <row r="326" spans="1:55" s="31" customFormat="1" ht="15" x14ac:dyDescent="0.3">
      <c r="A326" s="3"/>
      <c r="C326" s="32"/>
      <c r="D326" s="27"/>
      <c r="E326"/>
      <c r="F326"/>
      <c r="G326" s="9"/>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row>
    <row r="327" spans="1:55" s="31" customFormat="1" ht="15" x14ac:dyDescent="0.3">
      <c r="A327" s="3"/>
      <c r="C327" s="32"/>
      <c r="D327" s="27"/>
      <c r="E327"/>
      <c r="F327"/>
      <c r="G327" s="9"/>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row>
    <row r="328" spans="1:55" s="31" customFormat="1" ht="15" x14ac:dyDescent="0.3">
      <c r="A328" s="3"/>
      <c r="C328" s="32"/>
      <c r="D328" s="27"/>
      <c r="E328"/>
      <c r="F328"/>
      <c r="G328" s="9"/>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row>
    <row r="329" spans="1:55" s="31" customFormat="1" ht="15" x14ac:dyDescent="0.3">
      <c r="A329" s="3"/>
      <c r="C329" s="32"/>
      <c r="D329" s="27"/>
      <c r="E329"/>
      <c r="F329"/>
      <c r="G329" s="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row>
    <row r="330" spans="1:55" s="31" customFormat="1" ht="15" x14ac:dyDescent="0.3">
      <c r="A330" s="3"/>
      <c r="C330" s="32"/>
      <c r="D330" s="27"/>
      <c r="E330"/>
      <c r="F330"/>
      <c r="G330" s="9"/>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row>
    <row r="331" spans="1:55" s="31" customFormat="1" ht="15" x14ac:dyDescent="0.3">
      <c r="A331" s="3"/>
      <c r="C331" s="32"/>
      <c r="D331" s="27"/>
      <c r="E331"/>
      <c r="F331"/>
      <c r="G331" s="9"/>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row>
    <row r="332" spans="1:55" s="31" customFormat="1" ht="15" x14ac:dyDescent="0.3">
      <c r="A332" s="3"/>
      <c r="C332" s="32"/>
      <c r="D332" s="27"/>
      <c r="E332"/>
      <c r="F332"/>
      <c r="G332" s="9"/>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row>
    <row r="333" spans="1:55" s="31" customFormat="1" ht="15" x14ac:dyDescent="0.3">
      <c r="A333" s="3"/>
      <c r="C333" s="32"/>
      <c r="D333" s="27"/>
      <c r="E333"/>
      <c r="F333"/>
      <c r="G333" s="9"/>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row>
    <row r="334" spans="1:55" s="31" customFormat="1" ht="15" x14ac:dyDescent="0.3">
      <c r="A334" s="3"/>
      <c r="C334" s="32"/>
      <c r="D334" s="27"/>
      <c r="E334"/>
      <c r="F334"/>
      <c r="G334" s="9"/>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row>
    <row r="335" spans="1:55" s="31" customFormat="1" ht="15" x14ac:dyDescent="0.3">
      <c r="A335" s="3"/>
      <c r="C335" s="32"/>
      <c r="D335" s="27"/>
      <c r="E335"/>
      <c r="F335"/>
      <c r="G335" s="9"/>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row>
    <row r="336" spans="1:55" s="31" customFormat="1" ht="15" x14ac:dyDescent="0.3">
      <c r="A336" s="3"/>
      <c r="C336" s="32"/>
      <c r="D336" s="27"/>
      <c r="E336"/>
      <c r="F336"/>
      <c r="G336" s="9"/>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row>
    <row r="337" spans="1:55" s="31" customFormat="1" ht="15" x14ac:dyDescent="0.3">
      <c r="A337" s="3"/>
      <c r="C337" s="32"/>
      <c r="D337" s="27"/>
      <c r="E337"/>
      <c r="F337"/>
      <c r="G337" s="9"/>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row>
    <row r="338" spans="1:55" s="31" customFormat="1" ht="15" x14ac:dyDescent="0.3">
      <c r="A338" s="3"/>
      <c r="C338" s="32"/>
      <c r="D338" s="27"/>
      <c r="E338"/>
      <c r="F338"/>
      <c r="G338" s="9"/>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row>
    <row r="339" spans="1:55" s="31" customFormat="1" ht="15" x14ac:dyDescent="0.3">
      <c r="A339" s="3"/>
      <c r="C339" s="32"/>
      <c r="D339" s="27"/>
      <c r="E339"/>
      <c r="F339"/>
      <c r="G339" s="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row>
    <row r="340" spans="1:55" s="31" customFormat="1" ht="15" x14ac:dyDescent="0.3">
      <c r="A340" s="3"/>
      <c r="C340" s="32"/>
      <c r="D340" s="27"/>
      <c r="E340"/>
      <c r="F340"/>
      <c r="G340" s="9"/>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row>
    <row r="341" spans="1:55" s="31" customFormat="1" ht="15" x14ac:dyDescent="0.3">
      <c r="A341" s="3"/>
      <c r="C341" s="32"/>
      <c r="D341" s="27"/>
      <c r="E341"/>
      <c r="F341"/>
      <c r="G341" s="9"/>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row>
    <row r="342" spans="1:55" s="31" customFormat="1" ht="15" x14ac:dyDescent="0.3">
      <c r="A342" s="3"/>
      <c r="C342" s="32"/>
      <c r="D342" s="27"/>
      <c r="E342"/>
      <c r="F342"/>
      <c r="G342" s="9"/>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row>
    <row r="343" spans="1:55" s="31" customFormat="1" ht="15" x14ac:dyDescent="0.3">
      <c r="A343" s="3"/>
      <c r="C343" s="32"/>
      <c r="D343" s="27"/>
      <c r="E343"/>
      <c r="F343"/>
      <c r="G343" s="9"/>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row>
    <row r="344" spans="1:55" s="31" customFormat="1" ht="15" x14ac:dyDescent="0.3">
      <c r="A344" s="3"/>
      <c r="C344" s="32"/>
      <c r="D344" s="27"/>
      <c r="E344"/>
      <c r="F344"/>
      <c r="G344" s="9"/>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row>
    <row r="345" spans="1:55" s="31" customFormat="1" ht="15" x14ac:dyDescent="0.3">
      <c r="A345" s="3"/>
      <c r="C345" s="32"/>
      <c r="D345" s="27"/>
      <c r="E345"/>
      <c r="F345"/>
      <c r="G345" s="9"/>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row>
    <row r="346" spans="1:55" s="31" customFormat="1" ht="15" x14ac:dyDescent="0.3">
      <c r="A346" s="3"/>
      <c r="C346" s="32"/>
      <c r="D346" s="27"/>
      <c r="E346"/>
      <c r="F346"/>
      <c r="G346" s="9"/>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row>
    <row r="347" spans="1:55" s="31" customFormat="1" ht="15" x14ac:dyDescent="0.3">
      <c r="A347" s="3"/>
      <c r="C347" s="32"/>
      <c r="D347" s="27"/>
      <c r="E347"/>
      <c r="F347"/>
      <c r="G347" s="9"/>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row>
    <row r="348" spans="1:55" s="31" customFormat="1" ht="15" x14ac:dyDescent="0.3">
      <c r="A348" s="3"/>
      <c r="C348" s="32"/>
      <c r="D348" s="27"/>
      <c r="E348"/>
      <c r="F348"/>
      <c r="G348" s="9"/>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row>
    <row r="349" spans="1:55" s="31" customFormat="1" ht="15" x14ac:dyDescent="0.3">
      <c r="A349" s="3"/>
      <c r="C349" s="32"/>
      <c r="D349" s="27"/>
      <c r="E349"/>
      <c r="F349"/>
      <c r="G349" s="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row>
    <row r="350" spans="1:55" s="31" customFormat="1" ht="15" x14ac:dyDescent="0.3">
      <c r="A350" s="3"/>
      <c r="C350" s="32"/>
      <c r="D350" s="27"/>
      <c r="E350"/>
      <c r="F350"/>
      <c r="G350" s="9"/>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row>
    <row r="351" spans="1:55" s="31" customFormat="1" ht="15" x14ac:dyDescent="0.3">
      <c r="A351" s="3"/>
      <c r="C351" s="32"/>
      <c r="D351" s="27"/>
      <c r="E351"/>
      <c r="F351"/>
      <c r="G351" s="9"/>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row>
    <row r="352" spans="1:55" s="31" customFormat="1" ht="15" x14ac:dyDescent="0.3">
      <c r="A352" s="3"/>
      <c r="C352" s="32"/>
      <c r="D352" s="27"/>
      <c r="E352"/>
      <c r="F352"/>
      <c r="G352" s="9"/>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row>
    <row r="353" spans="1:55" s="31" customFormat="1" ht="15" x14ac:dyDescent="0.3">
      <c r="A353" s="3"/>
      <c r="C353" s="32"/>
      <c r="D353" s="27"/>
      <c r="E353"/>
      <c r="F353"/>
      <c r="G353" s="9"/>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row>
    <row r="354" spans="1:55" s="31" customFormat="1" ht="15" x14ac:dyDescent="0.3">
      <c r="A354" s="3"/>
      <c r="C354" s="32"/>
      <c r="D354" s="27"/>
      <c r="E354"/>
      <c r="F354"/>
      <c r="G354" s="9"/>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row>
    <row r="355" spans="1:55" s="31" customFormat="1" ht="15" x14ac:dyDescent="0.3">
      <c r="A355" s="3"/>
      <c r="C355" s="32"/>
      <c r="D355" s="27"/>
      <c r="E355"/>
      <c r="F355"/>
      <c r="G355" s="9"/>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row>
    <row r="356" spans="1:55" s="31" customFormat="1" ht="15" x14ac:dyDescent="0.3">
      <c r="A356" s="3"/>
      <c r="C356" s="32"/>
      <c r="D356" s="27"/>
      <c r="E356"/>
      <c r="F356"/>
      <c r="G356" s="9"/>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row>
    <row r="357" spans="1:55" s="31" customFormat="1" ht="15" x14ac:dyDescent="0.3">
      <c r="A357" s="3"/>
      <c r="C357" s="32"/>
      <c r="D357" s="27"/>
      <c r="E357"/>
      <c r="F357"/>
      <c r="G357" s="9"/>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row>
    <row r="358" spans="1:55" s="31" customFormat="1" ht="15" x14ac:dyDescent="0.3">
      <c r="A358" s="3"/>
      <c r="C358" s="32"/>
      <c r="D358" s="27"/>
      <c r="E358"/>
      <c r="F358"/>
      <c r="G358" s="9"/>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row>
    <row r="359" spans="1:55" s="31" customFormat="1" ht="15" x14ac:dyDescent="0.3">
      <c r="A359" s="3"/>
      <c r="C359" s="32"/>
      <c r="D359" s="27"/>
      <c r="E359"/>
      <c r="F359"/>
      <c r="G359" s="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row>
    <row r="360" spans="1:55" s="31" customFormat="1" ht="15" x14ac:dyDescent="0.3">
      <c r="A360" s="3"/>
      <c r="C360" s="32"/>
      <c r="D360" s="27"/>
      <c r="E360"/>
      <c r="F360"/>
      <c r="G360" s="9"/>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row>
    <row r="361" spans="1:55" s="31" customFormat="1" ht="15" x14ac:dyDescent="0.3">
      <c r="A361" s="3"/>
      <c r="C361" s="32"/>
      <c r="D361" s="27"/>
      <c r="E361"/>
      <c r="F361"/>
      <c r="G361" s="9"/>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row>
    <row r="362" spans="1:55" s="31" customFormat="1" ht="15" x14ac:dyDescent="0.3">
      <c r="A362" s="3"/>
      <c r="C362" s="32"/>
      <c r="D362" s="27"/>
      <c r="E362"/>
      <c r="F362"/>
      <c r="G362" s="9"/>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row>
    <row r="363" spans="1:55" s="31" customFormat="1" ht="15" x14ac:dyDescent="0.3">
      <c r="A363" s="3"/>
      <c r="C363" s="32"/>
      <c r="D363" s="27"/>
      <c r="E363"/>
      <c r="F363"/>
      <c r="G363" s="9"/>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row>
    <row r="364" spans="1:55" s="31" customFormat="1" ht="15" x14ac:dyDescent="0.3">
      <c r="A364" s="3"/>
      <c r="C364" s="32"/>
      <c r="D364" s="27"/>
      <c r="E364"/>
      <c r="F364"/>
      <c r="G364" s="9"/>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row>
    <row r="365" spans="1:55" s="31" customFormat="1" ht="15" x14ac:dyDescent="0.3">
      <c r="A365" s="3"/>
      <c r="C365" s="32"/>
      <c r="D365" s="27"/>
      <c r="E365"/>
      <c r="F365"/>
      <c r="G365" s="9"/>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row>
    <row r="366" spans="1:55" s="31" customFormat="1" ht="15" x14ac:dyDescent="0.3">
      <c r="A366" s="3"/>
      <c r="C366" s="32"/>
      <c r="D366" s="27"/>
      <c r="E366"/>
      <c r="F366"/>
      <c r="G366" s="9"/>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row>
    <row r="367" spans="1:55" s="31" customFormat="1" ht="15" x14ac:dyDescent="0.3">
      <c r="A367" s="3"/>
      <c r="C367" s="32"/>
      <c r="D367" s="27"/>
      <c r="E367"/>
      <c r="F367"/>
      <c r="G367" s="9"/>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row>
    <row r="368" spans="1:55" s="31" customFormat="1" ht="15" x14ac:dyDescent="0.3">
      <c r="A368" s="3"/>
      <c r="C368" s="32"/>
      <c r="D368" s="27"/>
      <c r="E368"/>
      <c r="F368"/>
      <c r="G368" s="9"/>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row>
    <row r="369" spans="1:55" s="31" customFormat="1" ht="15" x14ac:dyDescent="0.3">
      <c r="A369" s="3"/>
      <c r="C369" s="32"/>
      <c r="D369" s="27"/>
      <c r="E369"/>
      <c r="F369"/>
      <c r="G369" s="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row>
    <row r="370" spans="1:55" s="31" customFormat="1" ht="15" x14ac:dyDescent="0.3">
      <c r="A370" s="3"/>
      <c r="C370" s="32"/>
      <c r="D370" s="27"/>
      <c r="E370"/>
      <c r="F370"/>
      <c r="G370" s="9"/>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row>
    <row r="371" spans="1:55" s="31" customFormat="1" ht="15" x14ac:dyDescent="0.3">
      <c r="A371" s="3"/>
      <c r="C371" s="32"/>
      <c r="D371" s="27"/>
      <c r="E371"/>
      <c r="F371"/>
      <c r="G371" s="9"/>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row>
    <row r="372" spans="1:55" s="31" customFormat="1" ht="15" x14ac:dyDescent="0.3">
      <c r="A372" s="3"/>
      <c r="C372" s="32"/>
      <c r="D372" s="27"/>
      <c r="E372"/>
      <c r="F372"/>
      <c r="G372" s="9"/>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row>
    <row r="373" spans="1:55" s="31" customFormat="1" ht="15" x14ac:dyDescent="0.3">
      <c r="A373" s="3"/>
      <c r="C373" s="32"/>
      <c r="D373" s="27"/>
      <c r="E373"/>
      <c r="F373"/>
      <c r="G373" s="9"/>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row>
    <row r="374" spans="1:55" s="31" customFormat="1" ht="15" x14ac:dyDescent="0.3">
      <c r="A374" s="3"/>
      <c r="C374" s="32"/>
      <c r="D374" s="27"/>
      <c r="E374"/>
      <c r="F374"/>
      <c r="G374" s="9"/>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row>
    <row r="375" spans="1:55" s="31" customFormat="1" ht="15" x14ac:dyDescent="0.3">
      <c r="A375" s="3"/>
      <c r="C375" s="32"/>
      <c r="D375" s="27"/>
      <c r="E375"/>
      <c r="F375"/>
      <c r="G375" s="9"/>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row>
    <row r="376" spans="1:55" s="31" customFormat="1" ht="15" x14ac:dyDescent="0.3">
      <c r="A376" s="3"/>
      <c r="C376" s="32"/>
      <c r="D376" s="27"/>
      <c r="E376"/>
      <c r="F376"/>
      <c r="G376" s="9"/>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row>
    <row r="377" spans="1:55" s="31" customFormat="1" ht="15" x14ac:dyDescent="0.3">
      <c r="A377" s="3"/>
      <c r="C377" s="32"/>
      <c r="D377" s="27"/>
      <c r="E377"/>
      <c r="F377"/>
      <c r="G377" s="9"/>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row>
    <row r="378" spans="1:55" s="31" customFormat="1" ht="15" x14ac:dyDescent="0.3">
      <c r="A378" s="3"/>
      <c r="C378" s="32"/>
      <c r="D378" s="27"/>
      <c r="E378"/>
      <c r="F378"/>
      <c r="G378" s="9"/>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row>
    <row r="379" spans="1:55" s="31" customFormat="1" ht="15" x14ac:dyDescent="0.3">
      <c r="A379" s="3"/>
      <c r="C379" s="32"/>
      <c r="D379" s="27"/>
      <c r="E379"/>
      <c r="F379"/>
      <c r="G379" s="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row>
    <row r="380" spans="1:55" s="31" customFormat="1" ht="15" x14ac:dyDescent="0.3">
      <c r="A380" s="3"/>
      <c r="C380" s="32"/>
      <c r="D380" s="27"/>
      <c r="E380"/>
      <c r="F380"/>
      <c r="G380" s="9"/>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row>
    <row r="381" spans="1:55" s="31" customFormat="1" ht="15" x14ac:dyDescent="0.3">
      <c r="A381" s="3"/>
      <c r="C381" s="32"/>
      <c r="D381" s="27"/>
      <c r="E381"/>
      <c r="F381"/>
      <c r="G381" s="9"/>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row>
    <row r="382" spans="1:55" s="31" customFormat="1" ht="15" x14ac:dyDescent="0.3">
      <c r="A382" s="3"/>
      <c r="C382" s="32"/>
      <c r="D382" s="27"/>
      <c r="E382"/>
      <c r="F382"/>
      <c r="G382" s="9"/>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row>
    <row r="383" spans="1:55" s="31" customFormat="1" ht="15" x14ac:dyDescent="0.3">
      <c r="A383" s="3"/>
      <c r="C383" s="32"/>
      <c r="D383" s="27"/>
      <c r="E383"/>
      <c r="F383"/>
      <c r="G383" s="9"/>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row>
    <row r="384" spans="1:55" s="31" customFormat="1" ht="15" x14ac:dyDescent="0.3">
      <c r="A384" s="3"/>
      <c r="C384" s="32"/>
      <c r="D384" s="27"/>
      <c r="E384"/>
      <c r="F384"/>
      <c r="G384" s="9"/>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row>
    <row r="385" spans="1:55" s="31" customFormat="1" ht="15" x14ac:dyDescent="0.3">
      <c r="A385" s="3"/>
      <c r="C385" s="32"/>
      <c r="D385" s="27"/>
      <c r="E385"/>
      <c r="F385"/>
      <c r="G385" s="9"/>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row>
    <row r="386" spans="1:55" s="31" customFormat="1" ht="15" x14ac:dyDescent="0.3">
      <c r="A386" s="3"/>
      <c r="C386" s="32"/>
      <c r="D386" s="27"/>
      <c r="E386"/>
      <c r="F386"/>
      <c r="G386" s="9"/>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row>
    <row r="387" spans="1:55" s="31" customFormat="1" ht="15" x14ac:dyDescent="0.3">
      <c r="A387" s="3"/>
      <c r="C387" s="32"/>
      <c r="D387" s="27"/>
      <c r="E387"/>
      <c r="F387"/>
      <c r="G387" s="9"/>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row>
    <row r="388" spans="1:55" s="31" customFormat="1" ht="15" x14ac:dyDescent="0.3">
      <c r="A388" s="3"/>
      <c r="C388" s="32"/>
      <c r="D388" s="27"/>
      <c r="E388"/>
      <c r="F388"/>
      <c r="G388" s="9"/>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row>
    <row r="389" spans="1:55" s="31" customFormat="1" ht="15" x14ac:dyDescent="0.3">
      <c r="A389" s="3"/>
      <c r="C389" s="32"/>
      <c r="D389" s="27"/>
      <c r="E389"/>
      <c r="F389"/>
      <c r="G389" s="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row>
    <row r="390" spans="1:55" s="31" customFormat="1" ht="15" x14ac:dyDescent="0.3">
      <c r="A390" s="3"/>
      <c r="C390" s="32"/>
      <c r="D390" s="27"/>
      <c r="E390"/>
      <c r="F390"/>
      <c r="G390" s="9"/>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row>
    <row r="391" spans="1:55" s="31" customFormat="1" ht="15" x14ac:dyDescent="0.3">
      <c r="A391" s="3"/>
      <c r="C391" s="32"/>
      <c r="D391" s="27"/>
      <c r="E391"/>
      <c r="F391"/>
      <c r="G391" s="9"/>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row>
    <row r="392" spans="1:55" s="31" customFormat="1" ht="15" x14ac:dyDescent="0.3">
      <c r="A392" s="3"/>
      <c r="C392" s="32"/>
      <c r="D392" s="27"/>
      <c r="E392"/>
      <c r="F392"/>
      <c r="G392" s="9"/>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row>
    <row r="393" spans="1:55" s="31" customFormat="1" ht="15" x14ac:dyDescent="0.3">
      <c r="A393" s="3"/>
      <c r="C393" s="32"/>
      <c r="D393" s="27"/>
      <c r="E393"/>
      <c r="F393"/>
      <c r="G393" s="9"/>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row>
    <row r="394" spans="1:55" s="31" customFormat="1" ht="15" x14ac:dyDescent="0.3">
      <c r="A394" s="3"/>
      <c r="C394" s="32"/>
      <c r="D394" s="27"/>
      <c r="E394"/>
      <c r="F394"/>
      <c r="G394" s="9"/>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row>
    <row r="395" spans="1:55" s="31" customFormat="1" ht="15" x14ac:dyDescent="0.3">
      <c r="A395" s="3"/>
      <c r="C395" s="32"/>
      <c r="D395" s="27"/>
      <c r="E395"/>
      <c r="F395"/>
      <c r="G395" s="9"/>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row>
    <row r="396" spans="1:55" s="31" customFormat="1" ht="15" x14ac:dyDescent="0.3">
      <c r="A396" s="3"/>
      <c r="C396" s="32"/>
      <c r="D396" s="27"/>
      <c r="E396"/>
      <c r="F396"/>
      <c r="G396" s="9"/>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row>
    <row r="397" spans="1:55" s="31" customFormat="1" ht="15" x14ac:dyDescent="0.3">
      <c r="A397" s="3"/>
      <c r="C397" s="32"/>
      <c r="D397" s="27"/>
      <c r="E397"/>
      <c r="F397"/>
      <c r="G397" s="9"/>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row>
    <row r="398" spans="1:55" s="31" customFormat="1" ht="15" x14ac:dyDescent="0.3">
      <c r="A398" s="3"/>
      <c r="C398" s="32"/>
      <c r="D398" s="27"/>
      <c r="E398"/>
      <c r="F398"/>
      <c r="G398" s="9"/>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row>
    <row r="399" spans="1:55" s="31" customFormat="1" ht="15" x14ac:dyDescent="0.3">
      <c r="A399" s="3"/>
      <c r="C399" s="32"/>
      <c r="D399" s="27"/>
      <c r="E399"/>
      <c r="F399"/>
      <c r="G399" s="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row>
    <row r="400" spans="1:55" s="31" customFormat="1" ht="15" x14ac:dyDescent="0.3">
      <c r="A400" s="3"/>
      <c r="C400" s="32"/>
      <c r="D400" s="27"/>
      <c r="E400"/>
      <c r="F400"/>
      <c r="G400" s="9"/>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row>
    <row r="401" spans="1:55" s="31" customFormat="1" ht="15" x14ac:dyDescent="0.3">
      <c r="A401" s="3"/>
      <c r="C401" s="32"/>
      <c r="D401" s="27"/>
      <c r="E401"/>
      <c r="F401"/>
      <c r="G401" s="9"/>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row>
    <row r="402" spans="1:55" s="31" customFormat="1" ht="15" x14ac:dyDescent="0.3">
      <c r="A402" s="3"/>
      <c r="C402" s="32"/>
      <c r="D402" s="27"/>
      <c r="E402"/>
      <c r="F402"/>
      <c r="G402" s="9"/>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row>
    <row r="403" spans="1:55" s="31" customFormat="1" ht="15" x14ac:dyDescent="0.3">
      <c r="A403" s="3"/>
      <c r="C403" s="32"/>
      <c r="D403" s="27"/>
      <c r="E403"/>
      <c r="F403"/>
      <c r="G403" s="9"/>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row>
    <row r="404" spans="1:55" s="31" customFormat="1" ht="15" x14ac:dyDescent="0.3">
      <c r="A404" s="3"/>
      <c r="C404" s="32"/>
      <c r="D404" s="27"/>
      <c r="E404"/>
      <c r="F404"/>
      <c r="G404" s="9"/>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row>
    <row r="405" spans="1:55" s="31" customFormat="1" ht="15" x14ac:dyDescent="0.3">
      <c r="A405" s="3"/>
      <c r="C405" s="32"/>
      <c r="D405" s="27"/>
      <c r="E405"/>
      <c r="F405"/>
      <c r="G405" s="9"/>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row>
    <row r="406" spans="1:55" s="31" customFormat="1" ht="15" x14ac:dyDescent="0.3">
      <c r="A406" s="3"/>
      <c r="C406" s="32"/>
      <c r="D406" s="27"/>
      <c r="E406"/>
      <c r="F406"/>
      <c r="G406" s="9"/>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row>
    <row r="407" spans="1:55" s="31" customFormat="1" ht="15" x14ac:dyDescent="0.3">
      <c r="A407" s="3"/>
      <c r="C407" s="32"/>
      <c r="D407" s="27"/>
      <c r="E407"/>
      <c r="F407"/>
      <c r="G407" s="9"/>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row>
    <row r="408" spans="1:55" s="31" customFormat="1" ht="15" x14ac:dyDescent="0.3">
      <c r="A408" s="3"/>
      <c r="C408" s="32"/>
      <c r="D408" s="27"/>
      <c r="E408"/>
      <c r="F408"/>
      <c r="G408" s="9"/>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row>
    <row r="409" spans="1:55" s="31" customFormat="1" ht="15" x14ac:dyDescent="0.3">
      <c r="A409" s="3"/>
      <c r="C409" s="32"/>
      <c r="D409" s="27"/>
      <c r="E409"/>
      <c r="F409"/>
      <c r="G409" s="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row>
    <row r="410" spans="1:55" s="31" customFormat="1" ht="15" x14ac:dyDescent="0.3">
      <c r="A410" s="3"/>
      <c r="C410" s="32"/>
      <c r="D410" s="27"/>
      <c r="E410"/>
      <c r="F410"/>
      <c r="G410" s="9"/>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row>
    <row r="411" spans="1:55" s="31" customFormat="1" ht="15" x14ac:dyDescent="0.3">
      <c r="A411" s="3"/>
      <c r="C411" s="32"/>
      <c r="D411" s="27"/>
      <c r="E411"/>
      <c r="F411"/>
      <c r="G411" s="9"/>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row>
    <row r="412" spans="1:55" s="31" customFormat="1" ht="15" x14ac:dyDescent="0.3">
      <c r="A412" s="3"/>
      <c r="C412" s="32"/>
      <c r="D412" s="27"/>
      <c r="E412"/>
      <c r="F412"/>
      <c r="G412" s="9"/>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row>
    <row r="413" spans="1:55" s="31" customFormat="1" ht="15" x14ac:dyDescent="0.3">
      <c r="A413" s="3"/>
      <c r="C413" s="32"/>
      <c r="D413" s="27"/>
      <c r="E413"/>
      <c r="F413"/>
      <c r="G413" s="9"/>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row>
    <row r="414" spans="1:55" s="31" customFormat="1" ht="15" x14ac:dyDescent="0.3">
      <c r="A414" s="3"/>
      <c r="C414" s="32"/>
      <c r="D414" s="27"/>
      <c r="E414"/>
      <c r="F414"/>
      <c r="G414" s="9"/>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row>
    <row r="415" spans="1:55" s="31" customFormat="1" ht="15" x14ac:dyDescent="0.3">
      <c r="A415" s="3"/>
      <c r="C415" s="32"/>
      <c r="D415" s="27"/>
      <c r="E415"/>
      <c r="F415"/>
      <c r="G415" s="9"/>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row>
    <row r="416" spans="1:55" s="31" customFormat="1" ht="15" x14ac:dyDescent="0.3">
      <c r="A416" s="3"/>
      <c r="C416" s="32"/>
      <c r="D416" s="27"/>
      <c r="E416"/>
      <c r="F416"/>
      <c r="G416" s="9"/>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row>
    <row r="417" spans="1:55" s="31" customFormat="1" ht="15" x14ac:dyDescent="0.3">
      <c r="A417" s="3"/>
      <c r="C417" s="32"/>
      <c r="D417" s="27"/>
      <c r="E417"/>
      <c r="F417"/>
      <c r="G417" s="9"/>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row>
    <row r="418" spans="1:55" s="31" customFormat="1" ht="15" x14ac:dyDescent="0.3">
      <c r="A418" s="3"/>
      <c r="C418" s="32"/>
      <c r="D418" s="27"/>
      <c r="E418"/>
      <c r="F418"/>
      <c r="G418" s="9"/>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row>
    <row r="419" spans="1:55" s="31" customFormat="1" ht="15" x14ac:dyDescent="0.3">
      <c r="A419" s="3"/>
      <c r="C419" s="32"/>
      <c r="D419" s="27"/>
      <c r="E419"/>
      <c r="F419"/>
      <c r="G419" s="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row>
    <row r="420" spans="1:55" s="31" customFormat="1" ht="15" x14ac:dyDescent="0.3">
      <c r="A420" s="3"/>
      <c r="C420" s="32"/>
      <c r="D420" s="27"/>
      <c r="E420"/>
      <c r="F420"/>
      <c r="G420" s="9"/>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row>
    <row r="421" spans="1:55" s="31" customFormat="1" ht="15" x14ac:dyDescent="0.3">
      <c r="A421" s="3"/>
      <c r="C421" s="32"/>
      <c r="D421" s="27"/>
      <c r="E421"/>
      <c r="F421"/>
      <c r="G421" s="9"/>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row>
    <row r="422" spans="1:55" s="31" customFormat="1" ht="15" x14ac:dyDescent="0.3">
      <c r="A422" s="3"/>
      <c r="C422" s="32"/>
      <c r="D422" s="27"/>
      <c r="E422"/>
      <c r="F422"/>
      <c r="G422" s="9"/>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row>
    <row r="423" spans="1:55" s="31" customFormat="1" ht="15" x14ac:dyDescent="0.3">
      <c r="A423" s="3"/>
      <c r="C423" s="32"/>
      <c r="D423" s="27"/>
      <c r="E423"/>
      <c r="F423"/>
      <c r="G423" s="9"/>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row>
    <row r="424" spans="1:55" s="31" customFormat="1" ht="15" x14ac:dyDescent="0.3">
      <c r="A424" s="3"/>
      <c r="C424" s="32"/>
      <c r="D424" s="27"/>
      <c r="E424"/>
      <c r="F424"/>
      <c r="G424" s="9"/>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row>
    <row r="425" spans="1:55" s="31" customFormat="1" ht="15" x14ac:dyDescent="0.3">
      <c r="A425" s="3"/>
      <c r="C425" s="32"/>
      <c r="D425" s="27"/>
      <c r="E425"/>
      <c r="F425"/>
      <c r="G425" s="9"/>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row>
    <row r="426" spans="1:55" s="31" customFormat="1" ht="15" x14ac:dyDescent="0.3">
      <c r="A426" s="3"/>
      <c r="C426" s="32"/>
      <c r="D426" s="27"/>
      <c r="E426"/>
      <c r="F426"/>
      <c r="G426" s="9"/>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row>
    <row r="427" spans="1:55" s="31" customFormat="1" ht="15" x14ac:dyDescent="0.3">
      <c r="A427" s="3"/>
      <c r="C427" s="32"/>
      <c r="D427" s="27"/>
      <c r="E427"/>
      <c r="F427"/>
      <c r="G427" s="9"/>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row>
    <row r="428" spans="1:55" s="31" customFormat="1" ht="15" x14ac:dyDescent="0.3">
      <c r="A428" s="3"/>
      <c r="C428" s="32"/>
      <c r="D428" s="27"/>
      <c r="E428"/>
      <c r="F428"/>
      <c r="G428" s="9"/>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row>
    <row r="429" spans="1:55" s="31" customFormat="1" ht="15" x14ac:dyDescent="0.3">
      <c r="A429" s="3"/>
      <c r="C429" s="32"/>
      <c r="D429" s="27"/>
      <c r="E429"/>
      <c r="F429"/>
      <c r="G429" s="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row>
    <row r="430" spans="1:55" s="31" customFormat="1" ht="15" x14ac:dyDescent="0.3">
      <c r="A430" s="3"/>
      <c r="C430" s="32"/>
      <c r="D430" s="27"/>
      <c r="E430"/>
      <c r="F430"/>
      <c r="G430" s="9"/>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row>
    <row r="431" spans="1:55" s="31" customFormat="1" ht="15" x14ac:dyDescent="0.3">
      <c r="A431" s="3"/>
      <c r="C431" s="32"/>
      <c r="D431" s="27"/>
      <c r="E431"/>
      <c r="F431"/>
      <c r="G431" s="9"/>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row>
    <row r="432" spans="1:55" s="31" customFormat="1" ht="15" x14ac:dyDescent="0.3">
      <c r="A432" s="3"/>
      <c r="C432" s="32"/>
      <c r="D432" s="27"/>
      <c r="E432"/>
      <c r="F432"/>
      <c r="G432" s="9"/>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row>
    <row r="433" spans="1:55" s="31" customFormat="1" ht="15" x14ac:dyDescent="0.3">
      <c r="A433" s="3"/>
      <c r="C433" s="32"/>
      <c r="D433" s="27"/>
      <c r="E433"/>
      <c r="F433"/>
      <c r="G433" s="9"/>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row>
    <row r="434" spans="1:55" s="31" customFormat="1" ht="15" x14ac:dyDescent="0.3">
      <c r="A434" s="3"/>
      <c r="C434" s="32"/>
      <c r="D434" s="27"/>
      <c r="E434"/>
      <c r="F434"/>
      <c r="G434" s="9"/>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row>
    <row r="435" spans="1:55" s="31" customFormat="1" ht="15" x14ac:dyDescent="0.3">
      <c r="A435" s="3"/>
      <c r="C435" s="32"/>
      <c r="D435" s="27"/>
      <c r="E435"/>
      <c r="F435"/>
      <c r="G435" s="9"/>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row>
    <row r="436" spans="1:55" s="31" customFormat="1" ht="15" x14ac:dyDescent="0.3">
      <c r="A436" s="3"/>
      <c r="C436" s="32"/>
      <c r="D436" s="27"/>
      <c r="E436"/>
      <c r="F436"/>
      <c r="G436" s="9"/>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row>
    <row r="437" spans="1:55" s="31" customFormat="1" ht="15" x14ac:dyDescent="0.3">
      <c r="A437" s="3"/>
      <c r="C437" s="32"/>
      <c r="D437" s="27"/>
      <c r="E437"/>
      <c r="F437"/>
      <c r="G437" s="9"/>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row>
    <row r="438" spans="1:55" s="31" customFormat="1" ht="15" x14ac:dyDescent="0.3">
      <c r="A438" s="3"/>
      <c r="C438" s="32"/>
      <c r="D438" s="27"/>
      <c r="E438"/>
      <c r="F438"/>
      <c r="G438" s="9"/>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row>
    <row r="439" spans="1:55" s="31" customFormat="1" ht="15" x14ac:dyDescent="0.3">
      <c r="A439" s="3"/>
      <c r="C439" s="32"/>
      <c r="D439" s="27"/>
      <c r="E439"/>
      <c r="F439"/>
      <c r="G439" s="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row>
    <row r="440" spans="1:55" s="31" customFormat="1" ht="15" x14ac:dyDescent="0.3">
      <c r="A440" s="3"/>
      <c r="C440" s="32"/>
      <c r="D440" s="27"/>
      <c r="E440"/>
      <c r="F440"/>
      <c r="G440" s="9"/>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row>
    <row r="441" spans="1:55" s="31" customFormat="1" ht="15" x14ac:dyDescent="0.3">
      <c r="A441" s="3"/>
      <c r="C441" s="32"/>
      <c r="D441" s="27"/>
      <c r="E441"/>
      <c r="F441"/>
      <c r="G441" s="9"/>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row>
    <row r="442" spans="1:55" s="31" customFormat="1" ht="15" x14ac:dyDescent="0.3">
      <c r="A442" s="3"/>
      <c r="C442" s="32"/>
      <c r="D442" s="27"/>
      <c r="E442"/>
      <c r="F442"/>
      <c r="G442" s="9"/>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row>
    <row r="443" spans="1:55" s="31" customFormat="1" ht="15" x14ac:dyDescent="0.3">
      <c r="A443" s="3"/>
      <c r="C443" s="32"/>
      <c r="D443" s="27"/>
      <c r="E443"/>
      <c r="F443"/>
      <c r="G443" s="9"/>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row>
    <row r="444" spans="1:55" s="31" customFormat="1" ht="15" x14ac:dyDescent="0.3">
      <c r="A444" s="3"/>
      <c r="C444" s="32"/>
      <c r="D444" s="27"/>
      <c r="E444"/>
      <c r="F444"/>
      <c r="G444" s="9"/>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row>
    <row r="445" spans="1:55" s="31" customFormat="1" ht="15" x14ac:dyDescent="0.3">
      <c r="A445" s="3"/>
      <c r="C445" s="32"/>
      <c r="D445" s="27"/>
      <c r="E445"/>
      <c r="F445"/>
      <c r="G445" s="9"/>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row>
    <row r="446" spans="1:55" s="31" customFormat="1" ht="15" x14ac:dyDescent="0.3">
      <c r="A446" s="3"/>
      <c r="C446" s="32"/>
      <c r="D446" s="27"/>
      <c r="E446"/>
      <c r="F446"/>
      <c r="G446" s="9"/>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row>
    <row r="447" spans="1:55" s="31" customFormat="1" ht="15" x14ac:dyDescent="0.3">
      <c r="A447" s="3"/>
      <c r="C447" s="32"/>
      <c r="D447" s="27"/>
      <c r="E447"/>
      <c r="F447"/>
      <c r="G447" s="9"/>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row>
    <row r="448" spans="1:55" s="31" customFormat="1" ht="15" x14ac:dyDescent="0.3">
      <c r="A448" s="3"/>
      <c r="C448" s="32"/>
      <c r="D448" s="27"/>
      <c r="E448"/>
      <c r="F448"/>
      <c r="G448" s="9"/>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row>
    <row r="449" spans="1:55" s="31" customFormat="1" ht="15" x14ac:dyDescent="0.3">
      <c r="A449" s="3"/>
      <c r="C449" s="32"/>
      <c r="D449" s="27"/>
      <c r="E449"/>
      <c r="F449"/>
      <c r="G449" s="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row>
    <row r="450" spans="1:55" s="31" customFormat="1" ht="15" x14ac:dyDescent="0.3">
      <c r="A450" s="3"/>
      <c r="C450" s="32"/>
      <c r="D450" s="27"/>
      <c r="E450"/>
      <c r="F450"/>
      <c r="G450" s="9"/>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row>
    <row r="451" spans="1:55" s="31" customFormat="1" ht="15" x14ac:dyDescent="0.3">
      <c r="A451" s="3"/>
      <c r="C451" s="32"/>
      <c r="D451" s="27"/>
      <c r="E451"/>
      <c r="F451"/>
      <c r="G451" s="9"/>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row>
    <row r="452" spans="1:55" s="31" customFormat="1" ht="15" x14ac:dyDescent="0.3">
      <c r="A452" s="3"/>
      <c r="C452" s="32"/>
      <c r="D452" s="27"/>
      <c r="E452"/>
      <c r="F452"/>
      <c r="G452" s="9"/>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row>
    <row r="453" spans="1:55" s="31" customFormat="1" ht="15" x14ac:dyDescent="0.3">
      <c r="A453" s="3"/>
      <c r="C453" s="32"/>
      <c r="D453" s="27"/>
      <c r="E453"/>
      <c r="F453"/>
      <c r="G453" s="9"/>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row>
    <row r="454" spans="1:55" s="31" customFormat="1" ht="15" x14ac:dyDescent="0.3">
      <c r="A454" s="3"/>
      <c r="C454" s="32"/>
      <c r="D454" s="27"/>
      <c r="E454"/>
      <c r="F454"/>
      <c r="G454" s="9"/>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row>
    <row r="455" spans="1:55" s="31" customFormat="1" ht="15" x14ac:dyDescent="0.3">
      <c r="A455" s="3"/>
      <c r="C455" s="32"/>
      <c r="D455" s="27"/>
      <c r="E455"/>
      <c r="F455"/>
      <c r="G455" s="9"/>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row>
    <row r="456" spans="1:55" s="31" customFormat="1" ht="15" x14ac:dyDescent="0.3">
      <c r="A456" s="3"/>
      <c r="C456" s="32"/>
      <c r="D456" s="27"/>
      <c r="E456"/>
      <c r="F456"/>
      <c r="G456" s="9"/>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row>
    <row r="457" spans="1:55" s="31" customFormat="1" ht="15" x14ac:dyDescent="0.3">
      <c r="A457" s="3"/>
      <c r="C457" s="32"/>
      <c r="D457" s="27"/>
      <c r="E457"/>
      <c r="F457"/>
      <c r="G457" s="9"/>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row>
    <row r="458" spans="1:55" s="31" customFormat="1" ht="15" x14ac:dyDescent="0.3">
      <c r="A458" s="3"/>
      <c r="C458" s="32"/>
      <c r="D458" s="27"/>
      <c r="E458"/>
      <c r="F458"/>
      <c r="G458" s="9"/>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row>
    <row r="459" spans="1:55" s="31" customFormat="1" ht="15" x14ac:dyDescent="0.3">
      <c r="A459" s="3"/>
      <c r="C459" s="32"/>
      <c r="D459" s="27"/>
      <c r="E459"/>
      <c r="F459"/>
      <c r="G459" s="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row>
    <row r="460" spans="1:55" s="31" customFormat="1" ht="15" x14ac:dyDescent="0.3">
      <c r="A460" s="3"/>
      <c r="C460" s="32"/>
      <c r="D460" s="27"/>
      <c r="E460"/>
      <c r="F460"/>
      <c r="G460" s="9"/>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row>
    <row r="461" spans="1:55" s="31" customFormat="1" ht="15" x14ac:dyDescent="0.3">
      <c r="A461" s="3"/>
      <c r="C461" s="32"/>
      <c r="D461" s="27"/>
      <c r="E461"/>
      <c r="F461"/>
      <c r="G461" s="9"/>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row>
    <row r="462" spans="1:55" s="31" customFormat="1" ht="15" x14ac:dyDescent="0.3">
      <c r="A462" s="3"/>
      <c r="C462" s="32"/>
      <c r="D462" s="27"/>
      <c r="E462"/>
      <c r="F462"/>
      <c r="G462" s="9"/>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row>
    <row r="463" spans="1:55" s="31" customFormat="1" ht="15" x14ac:dyDescent="0.3">
      <c r="A463" s="3"/>
      <c r="C463" s="32"/>
      <c r="D463" s="27"/>
      <c r="E463"/>
      <c r="F463"/>
      <c r="G463" s="9"/>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row>
    <row r="464" spans="1:55" s="31" customFormat="1" ht="15" x14ac:dyDescent="0.3">
      <c r="A464" s="3"/>
      <c r="C464" s="32"/>
      <c r="D464" s="27"/>
      <c r="E464"/>
      <c r="F464"/>
      <c r="G464" s="9"/>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row>
    <row r="465" spans="1:55" s="31" customFormat="1" ht="15" x14ac:dyDescent="0.3">
      <c r="A465" s="3"/>
      <c r="C465" s="32"/>
      <c r="D465" s="27"/>
      <c r="E465"/>
      <c r="F465"/>
      <c r="G465" s="9"/>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row>
    <row r="466" spans="1:55" s="31" customFormat="1" ht="15" x14ac:dyDescent="0.3">
      <c r="A466" s="3"/>
      <c r="C466" s="32"/>
      <c r="D466" s="27"/>
      <c r="E466"/>
      <c r="F466"/>
      <c r="G466" s="9"/>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row>
    <row r="467" spans="1:55" s="31" customFormat="1" ht="15" x14ac:dyDescent="0.3">
      <c r="A467" s="3"/>
      <c r="C467" s="32"/>
      <c r="D467" s="27"/>
      <c r="E467"/>
      <c r="F467"/>
      <c r="G467" s="9"/>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row>
    <row r="468" spans="1:55" s="31" customFormat="1" ht="15" x14ac:dyDescent="0.3">
      <c r="A468" s="3"/>
      <c r="C468" s="32"/>
      <c r="D468" s="27"/>
      <c r="E468"/>
      <c r="F468"/>
      <c r="G468" s="9"/>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row>
    <row r="469" spans="1:55" s="31" customFormat="1" ht="15" x14ac:dyDescent="0.3">
      <c r="A469" s="3"/>
      <c r="C469" s="32"/>
      <c r="D469" s="27"/>
      <c r="E469"/>
      <c r="F469"/>
      <c r="G469" s="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row>
    <row r="470" spans="1:55" s="31" customFormat="1" ht="15" x14ac:dyDescent="0.3">
      <c r="A470" s="3"/>
      <c r="C470" s="32"/>
      <c r="D470" s="27"/>
      <c r="E470"/>
      <c r="F470"/>
      <c r="G470" s="9"/>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row>
    <row r="471" spans="1:55" s="31" customFormat="1" ht="15" x14ac:dyDescent="0.3">
      <c r="A471" s="3"/>
      <c r="C471" s="32"/>
      <c r="D471" s="27"/>
      <c r="E471"/>
      <c r="F471"/>
      <c r="G471" s="9"/>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row>
    <row r="472" spans="1:55" s="31" customFormat="1" ht="15" x14ac:dyDescent="0.3">
      <c r="A472" s="3"/>
      <c r="C472" s="32"/>
      <c r="D472" s="27"/>
      <c r="E472"/>
      <c r="F472"/>
      <c r="G472" s="9"/>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row>
    <row r="473" spans="1:55" s="31" customFormat="1" ht="15" x14ac:dyDescent="0.3">
      <c r="A473" s="3"/>
      <c r="C473" s="32"/>
      <c r="D473" s="27"/>
      <c r="E473"/>
      <c r="F473"/>
      <c r="G473" s="9"/>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row>
    <row r="474" spans="1:55" s="31" customFormat="1" ht="15" x14ac:dyDescent="0.3">
      <c r="A474" s="3"/>
      <c r="C474" s="32"/>
      <c r="D474" s="27"/>
      <c r="E474"/>
      <c r="F474"/>
      <c r="G474" s="9"/>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row>
    <row r="475" spans="1:55" s="31" customFormat="1" ht="15" x14ac:dyDescent="0.3">
      <c r="A475" s="3"/>
      <c r="C475" s="32"/>
      <c r="D475" s="27"/>
      <c r="E475"/>
      <c r="F475"/>
      <c r="G475" s="9"/>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row>
    <row r="476" spans="1:55" s="31" customFormat="1" ht="15" x14ac:dyDescent="0.3">
      <c r="A476" s="3"/>
      <c r="C476" s="32"/>
      <c r="D476" s="27"/>
      <c r="E476"/>
      <c r="F476"/>
      <c r="G476" s="9"/>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row>
    <row r="477" spans="1:55" s="31" customFormat="1" ht="15" x14ac:dyDescent="0.3">
      <c r="A477" s="3"/>
      <c r="C477" s="32"/>
      <c r="D477" s="27"/>
      <c r="E477"/>
      <c r="F477"/>
      <c r="G477" s="9"/>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row>
    <row r="478" spans="1:55" s="31" customFormat="1" ht="15" x14ac:dyDescent="0.3">
      <c r="A478" s="3"/>
      <c r="C478" s="32"/>
      <c r="D478" s="27"/>
      <c r="E478"/>
      <c r="F478"/>
      <c r="G478" s="9"/>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row>
    <row r="479" spans="1:55" s="31" customFormat="1" ht="15" x14ac:dyDescent="0.3">
      <c r="A479" s="3"/>
      <c r="C479" s="32"/>
      <c r="D479" s="27"/>
      <c r="E479"/>
      <c r="F479"/>
      <c r="G479" s="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row>
    <row r="480" spans="1:55" s="31" customFormat="1" ht="15" x14ac:dyDescent="0.3">
      <c r="A480" s="3"/>
      <c r="C480" s="32"/>
      <c r="D480" s="27"/>
      <c r="E480"/>
      <c r="F480"/>
      <c r="G480" s="9"/>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row>
    <row r="481" spans="1:55" s="31" customFormat="1" ht="15" x14ac:dyDescent="0.3">
      <c r="A481" s="3"/>
      <c r="C481" s="32"/>
      <c r="D481" s="27"/>
      <c r="E481"/>
      <c r="F481"/>
      <c r="G481" s="9"/>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row>
    <row r="482" spans="1:55" s="31" customFormat="1" ht="15" x14ac:dyDescent="0.3">
      <c r="A482" s="3"/>
      <c r="C482" s="32"/>
      <c r="D482" s="27"/>
      <c r="E482"/>
      <c r="F482"/>
      <c r="G482" s="9"/>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row>
    <row r="483" spans="1:55" s="31" customFormat="1" ht="15" x14ac:dyDescent="0.3">
      <c r="A483" s="3"/>
      <c r="C483" s="32"/>
      <c r="D483" s="27"/>
      <c r="E483"/>
      <c r="F483"/>
      <c r="G483" s="9"/>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row>
    <row r="484" spans="1:55" s="31" customFormat="1" ht="15" x14ac:dyDescent="0.3">
      <c r="A484" s="3"/>
      <c r="C484" s="32"/>
      <c r="D484" s="27"/>
      <c r="E484"/>
      <c r="F484"/>
      <c r="G484" s="9"/>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row>
    <row r="485" spans="1:55" s="31" customFormat="1" ht="15" x14ac:dyDescent="0.3">
      <c r="A485" s="3"/>
      <c r="C485" s="32"/>
      <c r="D485" s="27"/>
      <c r="E485"/>
      <c r="F485"/>
      <c r="G485" s="9"/>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row>
    <row r="486" spans="1:55" s="31" customFormat="1" ht="15" x14ac:dyDescent="0.3">
      <c r="A486" s="3"/>
      <c r="C486" s="32"/>
      <c r="D486" s="27"/>
      <c r="E486"/>
      <c r="F486"/>
      <c r="G486" s="9"/>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row>
    <row r="487" spans="1:55" s="31" customFormat="1" ht="15" x14ac:dyDescent="0.3">
      <c r="A487" s="3"/>
      <c r="C487" s="32"/>
      <c r="D487" s="27"/>
      <c r="E487"/>
      <c r="F487"/>
      <c r="G487" s="9"/>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row>
    <row r="488" spans="1:55" s="31" customFormat="1" ht="15" x14ac:dyDescent="0.3">
      <c r="A488" s="3"/>
      <c r="C488" s="32"/>
      <c r="D488" s="27"/>
      <c r="E488"/>
      <c r="F488"/>
      <c r="G488" s="9"/>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row>
    <row r="489" spans="1:55" s="31" customFormat="1" ht="15" x14ac:dyDescent="0.3">
      <c r="A489" s="3"/>
      <c r="C489" s="32"/>
      <c r="D489" s="27"/>
      <c r="E489"/>
      <c r="F489"/>
      <c r="G489" s="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row>
    <row r="490" spans="1:55" s="31" customFormat="1" ht="15" x14ac:dyDescent="0.3">
      <c r="A490" s="3"/>
      <c r="C490" s="32"/>
      <c r="D490" s="27"/>
      <c r="E490"/>
      <c r="F490"/>
      <c r="G490" s="9"/>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row>
    <row r="491" spans="1:55" s="31" customFormat="1" ht="15" x14ac:dyDescent="0.3">
      <c r="A491" s="3"/>
      <c r="C491" s="32"/>
      <c r="D491" s="27"/>
      <c r="E491"/>
      <c r="F491"/>
      <c r="G491" s="9"/>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row>
    <row r="492" spans="1:55" s="31" customFormat="1" ht="15" x14ac:dyDescent="0.3">
      <c r="A492" s="3"/>
      <c r="C492" s="32"/>
      <c r="D492" s="27"/>
      <c r="E492"/>
      <c r="F492"/>
      <c r="G492" s="9"/>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row>
    <row r="493" spans="1:55" s="31" customFormat="1" ht="15" x14ac:dyDescent="0.3">
      <c r="A493" s="3"/>
      <c r="C493" s="32"/>
      <c r="D493" s="27"/>
      <c r="E493"/>
      <c r="F493"/>
      <c r="G493" s="9"/>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row>
    <row r="494" spans="1:55" s="31" customFormat="1" ht="15" x14ac:dyDescent="0.3">
      <c r="A494" s="3"/>
      <c r="C494" s="32"/>
      <c r="D494" s="27"/>
      <c r="E494"/>
      <c r="F494"/>
      <c r="G494" s="9"/>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row>
    <row r="495" spans="1:55" s="31" customFormat="1" ht="15" x14ac:dyDescent="0.3">
      <c r="A495" s="3"/>
      <c r="C495" s="32"/>
      <c r="D495" s="27"/>
      <c r="E495"/>
      <c r="F495"/>
      <c r="G495" s="9"/>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row>
    <row r="496" spans="1:55" s="31" customFormat="1" ht="15" x14ac:dyDescent="0.3">
      <c r="A496" s="3"/>
      <c r="C496" s="32"/>
      <c r="D496" s="27"/>
      <c r="E496"/>
      <c r="F496"/>
      <c r="G496" s="9"/>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row>
    <row r="497" spans="1:55" s="31" customFormat="1" ht="15" x14ac:dyDescent="0.3">
      <c r="A497" s="3"/>
      <c r="C497" s="32"/>
      <c r="D497" s="27"/>
      <c r="E497"/>
      <c r="F497"/>
      <c r="G497" s="9"/>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row>
    <row r="498" spans="1:55" s="31" customFormat="1" ht="15" x14ac:dyDescent="0.3">
      <c r="A498" s="3"/>
      <c r="C498" s="32"/>
      <c r="D498" s="27"/>
      <c r="E498"/>
      <c r="F498"/>
      <c r="G498" s="9"/>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row>
    <row r="499" spans="1:55" s="31" customFormat="1" ht="15" x14ac:dyDescent="0.3">
      <c r="A499" s="3"/>
      <c r="C499" s="32"/>
      <c r="D499" s="27"/>
      <c r="E499"/>
      <c r="F499"/>
      <c r="G499" s="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row>
    <row r="500" spans="1:55" s="31" customFormat="1" ht="15" x14ac:dyDescent="0.3">
      <c r="A500" s="3"/>
      <c r="C500" s="32"/>
      <c r="D500" s="27"/>
      <c r="E500"/>
      <c r="F500"/>
      <c r="G500" s="9"/>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row>
    <row r="501" spans="1:55" s="31" customFormat="1" ht="15" x14ac:dyDescent="0.3">
      <c r="A501" s="3"/>
      <c r="C501" s="32"/>
      <c r="D501" s="27"/>
      <c r="E501"/>
      <c r="F501"/>
      <c r="G501" s="9"/>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row>
    <row r="502" spans="1:55" s="31" customFormat="1" ht="15" x14ac:dyDescent="0.3">
      <c r="A502" s="3"/>
      <c r="C502" s="32"/>
      <c r="D502" s="27"/>
      <c r="E502"/>
      <c r="F502"/>
      <c r="G502" s="9"/>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row>
    <row r="503" spans="1:55" s="31" customFormat="1" ht="15" x14ac:dyDescent="0.3">
      <c r="A503" s="3"/>
      <c r="C503" s="32"/>
      <c r="D503" s="27"/>
      <c r="E503"/>
      <c r="F503"/>
      <c r="G503" s="9"/>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row>
    <row r="504" spans="1:55" s="31" customFormat="1" ht="15" x14ac:dyDescent="0.3">
      <c r="A504" s="3"/>
      <c r="C504" s="32"/>
      <c r="D504" s="27"/>
      <c r="E504"/>
      <c r="F504"/>
      <c r="G504" s="9"/>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row>
    <row r="505" spans="1:55" s="31" customFormat="1" ht="15" x14ac:dyDescent="0.3">
      <c r="A505" s="3"/>
      <c r="C505" s="32"/>
      <c r="D505" s="27"/>
      <c r="E505"/>
      <c r="F505"/>
      <c r="G505" s="9"/>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row>
    <row r="506" spans="1:55" s="31" customFormat="1" ht="15" x14ac:dyDescent="0.3">
      <c r="A506" s="3"/>
      <c r="C506" s="32"/>
      <c r="D506" s="27"/>
      <c r="E506"/>
      <c r="F506"/>
      <c r="G506" s="9"/>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row>
    <row r="507" spans="1:55" s="31" customFormat="1" ht="15" x14ac:dyDescent="0.3">
      <c r="A507" s="3"/>
      <c r="C507" s="32"/>
      <c r="D507" s="27"/>
      <c r="E507"/>
      <c r="F507"/>
      <c r="G507" s="9"/>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row>
    <row r="508" spans="1:55" s="31" customFormat="1" ht="15" x14ac:dyDescent="0.3">
      <c r="A508" s="3"/>
      <c r="C508" s="32"/>
      <c r="D508" s="27"/>
      <c r="E508"/>
      <c r="F508"/>
      <c r="G508" s="9"/>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row>
    <row r="509" spans="1:55" s="31" customFormat="1" ht="15" x14ac:dyDescent="0.3">
      <c r="A509" s="3"/>
      <c r="C509" s="32"/>
      <c r="D509" s="27"/>
      <c r="E509"/>
      <c r="F509"/>
      <c r="G509" s="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row>
    <row r="510" spans="1:55" s="31" customFormat="1" ht="15" x14ac:dyDescent="0.3">
      <c r="A510" s="3"/>
      <c r="C510" s="32"/>
      <c r="D510" s="27"/>
      <c r="E510"/>
      <c r="F510"/>
      <c r="G510" s="9"/>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row>
    <row r="511" spans="1:55" s="31" customFormat="1" ht="15" x14ac:dyDescent="0.3">
      <c r="A511" s="3"/>
      <c r="C511" s="32"/>
      <c r="D511" s="27"/>
      <c r="E511"/>
      <c r="F511"/>
      <c r="G511" s="9"/>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row>
    <row r="512" spans="1:55" s="31" customFormat="1" ht="15" x14ac:dyDescent="0.3">
      <c r="A512" s="3"/>
      <c r="C512" s="32"/>
      <c r="D512" s="27"/>
      <c r="E512"/>
      <c r="F512"/>
      <c r="G512" s="9"/>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row>
    <row r="513" spans="1:55" s="31" customFormat="1" ht="15" x14ac:dyDescent="0.3">
      <c r="A513" s="3"/>
      <c r="C513" s="32"/>
      <c r="D513" s="27"/>
      <c r="E513"/>
      <c r="F513"/>
      <c r="G513" s="9"/>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row>
    <row r="514" spans="1:55" s="31" customFormat="1" ht="15" x14ac:dyDescent="0.3">
      <c r="A514" s="3"/>
      <c r="C514" s="32"/>
      <c r="D514" s="27"/>
      <c r="E514"/>
      <c r="F514"/>
      <c r="G514" s="9"/>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row>
    <row r="515" spans="1:55" s="31" customFormat="1" ht="15" x14ac:dyDescent="0.3">
      <c r="A515" s="3"/>
      <c r="C515" s="32"/>
      <c r="D515" s="27"/>
      <c r="E515"/>
      <c r="F515"/>
      <c r="G515" s="9"/>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row>
    <row r="516" spans="1:55" s="31" customFormat="1" ht="15" x14ac:dyDescent="0.3">
      <c r="A516" s="3"/>
      <c r="C516" s="32"/>
      <c r="D516" s="27"/>
      <c r="E516"/>
      <c r="F516"/>
      <c r="G516" s="9"/>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row>
    <row r="517" spans="1:55" s="31" customFormat="1" ht="15" x14ac:dyDescent="0.3">
      <c r="A517" s="3"/>
      <c r="C517" s="32"/>
      <c r="D517" s="27"/>
      <c r="E517"/>
      <c r="F517"/>
      <c r="G517" s="9"/>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row>
    <row r="518" spans="1:55" s="31" customFormat="1" ht="15" x14ac:dyDescent="0.3">
      <c r="A518" s="3"/>
      <c r="C518" s="32"/>
      <c r="D518" s="27"/>
      <c r="E518"/>
      <c r="F518"/>
      <c r="G518" s="9"/>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row>
    <row r="519" spans="1:55" s="31" customFormat="1" ht="15" x14ac:dyDescent="0.3">
      <c r="A519" s="3"/>
      <c r="C519" s="32"/>
      <c r="D519" s="27"/>
      <c r="E519"/>
      <c r="F519"/>
      <c r="G519" s="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row>
    <row r="520" spans="1:55" s="31" customFormat="1" ht="15" x14ac:dyDescent="0.3">
      <c r="A520" s="3"/>
      <c r="C520" s="32"/>
      <c r="D520" s="27"/>
      <c r="E520"/>
      <c r="F520"/>
      <c r="G520" s="9"/>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row>
    <row r="521" spans="1:55" s="31" customFormat="1" ht="15" x14ac:dyDescent="0.3">
      <c r="A521" s="3"/>
      <c r="C521" s="32"/>
      <c r="D521" s="27"/>
      <c r="E521"/>
      <c r="F521"/>
      <c r="G521" s="9"/>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row>
    <row r="522" spans="1:55" s="31" customFormat="1" ht="15" x14ac:dyDescent="0.3">
      <c r="A522" s="3"/>
      <c r="C522" s="32"/>
      <c r="D522" s="27"/>
      <c r="E522"/>
      <c r="F522"/>
      <c r="G522" s="9"/>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row>
    <row r="523" spans="1:55" s="31" customFormat="1" ht="15" x14ac:dyDescent="0.3">
      <c r="A523" s="3"/>
      <c r="C523" s="32"/>
      <c r="D523" s="27"/>
      <c r="E523"/>
      <c r="F523"/>
      <c r="G523" s="9"/>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row>
    <row r="524" spans="1:55" s="31" customFormat="1" ht="15" x14ac:dyDescent="0.3">
      <c r="A524" s="3"/>
      <c r="C524" s="32"/>
      <c r="D524" s="27"/>
      <c r="E524"/>
      <c r="F524"/>
      <c r="G524" s="9"/>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row>
    <row r="525" spans="1:55" s="31" customFormat="1" ht="15" x14ac:dyDescent="0.3">
      <c r="A525" s="3"/>
      <c r="C525" s="32"/>
      <c r="D525" s="27"/>
      <c r="E525"/>
      <c r="F525"/>
      <c r="G525" s="9"/>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row>
    <row r="526" spans="1:55" s="31" customFormat="1" ht="15" x14ac:dyDescent="0.3">
      <c r="A526" s="3"/>
      <c r="C526" s="32"/>
      <c r="D526" s="27"/>
      <c r="E526"/>
      <c r="F526"/>
      <c r="G526" s="9"/>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row>
    <row r="527" spans="1:55" s="31" customFormat="1" ht="15" x14ac:dyDescent="0.3">
      <c r="A527" s="3"/>
      <c r="C527" s="32"/>
      <c r="D527" s="27"/>
      <c r="E527"/>
      <c r="F527"/>
      <c r="G527" s="9"/>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row>
    <row r="528" spans="1:55" s="31" customFormat="1" ht="15" x14ac:dyDescent="0.3">
      <c r="A528" s="3"/>
      <c r="C528" s="32"/>
      <c r="D528" s="27"/>
      <c r="E528"/>
      <c r="F528"/>
      <c r="G528" s="9"/>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row>
    <row r="529" spans="1:55" s="31" customFormat="1" ht="15" x14ac:dyDescent="0.3">
      <c r="A529" s="3"/>
      <c r="C529" s="32"/>
      <c r="D529" s="27"/>
      <c r="E529"/>
      <c r="F529"/>
      <c r="G529" s="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row>
    <row r="530" spans="1:55" s="31" customFormat="1" ht="15" x14ac:dyDescent="0.3">
      <c r="A530" s="3"/>
      <c r="C530" s="32"/>
      <c r="D530" s="27"/>
      <c r="E530"/>
      <c r="F530"/>
      <c r="G530" s="9"/>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row>
    <row r="531" spans="1:55" s="31" customFormat="1" ht="15" x14ac:dyDescent="0.3">
      <c r="A531" s="3"/>
      <c r="C531" s="32"/>
      <c r="D531" s="27"/>
      <c r="E531"/>
      <c r="F531"/>
      <c r="G531" s="9"/>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row>
    <row r="532" spans="1:55" s="31" customFormat="1" ht="15" x14ac:dyDescent="0.3">
      <c r="A532" s="3"/>
      <c r="C532" s="32"/>
      <c r="D532" s="27"/>
      <c r="E532"/>
      <c r="F532"/>
      <c r="G532" s="9"/>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row>
    <row r="533" spans="1:55" s="31" customFormat="1" ht="15" x14ac:dyDescent="0.3">
      <c r="A533" s="3"/>
      <c r="C533" s="32"/>
      <c r="D533" s="27"/>
      <c r="E533"/>
      <c r="F533"/>
      <c r="G533" s="9"/>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row>
    <row r="534" spans="1:55" s="31" customFormat="1" ht="15" x14ac:dyDescent="0.3">
      <c r="A534" s="3"/>
      <c r="C534" s="32"/>
      <c r="D534" s="27"/>
      <c r="E534"/>
      <c r="F534"/>
      <c r="G534" s="9"/>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row>
    <row r="535" spans="1:55" s="31" customFormat="1" ht="15" x14ac:dyDescent="0.3">
      <c r="A535" s="3"/>
      <c r="C535" s="32"/>
      <c r="D535" s="27"/>
      <c r="E535"/>
      <c r="F535"/>
      <c r="G535" s="9"/>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row>
    <row r="536" spans="1:55" s="31" customFormat="1" ht="15" x14ac:dyDescent="0.3">
      <c r="A536" s="3"/>
      <c r="C536" s="32"/>
      <c r="D536" s="27"/>
      <c r="E536"/>
      <c r="F536"/>
      <c r="G536" s="9"/>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row>
    <row r="537" spans="1:55" s="31" customFormat="1" ht="15" x14ac:dyDescent="0.3">
      <c r="A537" s="3"/>
      <c r="C537" s="32"/>
      <c r="D537" s="27"/>
      <c r="E537"/>
      <c r="F537"/>
      <c r="G537" s="9"/>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row>
    <row r="538" spans="1:55" s="31" customFormat="1" ht="15" x14ac:dyDescent="0.3">
      <c r="A538" s="3"/>
      <c r="C538" s="32"/>
      <c r="D538" s="27"/>
      <c r="E538"/>
      <c r="F538"/>
      <c r="G538" s="9"/>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row>
    <row r="539" spans="1:55" s="31" customFormat="1" ht="15" x14ac:dyDescent="0.3">
      <c r="A539" s="3"/>
      <c r="C539" s="32"/>
      <c r="D539" s="27"/>
      <c r="E539"/>
      <c r="F539"/>
      <c r="G539" s="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row>
    <row r="540" spans="1:55" s="31" customFormat="1" ht="15" x14ac:dyDescent="0.3">
      <c r="A540" s="3"/>
      <c r="C540" s="32"/>
      <c r="D540" s="27"/>
      <c r="E540"/>
      <c r="F540"/>
      <c r="G540" s="9"/>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row>
    <row r="541" spans="1:55" s="31" customFormat="1" ht="15" x14ac:dyDescent="0.3">
      <c r="A541" s="3"/>
      <c r="C541" s="32"/>
      <c r="D541" s="27"/>
      <c r="E541"/>
      <c r="F541"/>
      <c r="G541" s="9"/>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row>
    <row r="542" spans="1:55" s="31" customFormat="1" ht="15" x14ac:dyDescent="0.3">
      <c r="A542" s="3"/>
      <c r="C542" s="32"/>
      <c r="D542" s="27"/>
      <c r="E542"/>
      <c r="F542"/>
      <c r="G542" s="9"/>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row>
    <row r="543" spans="1:55" s="31" customFormat="1" ht="15" x14ac:dyDescent="0.3">
      <c r="A543" s="3"/>
      <c r="C543" s="32"/>
      <c r="D543" s="27"/>
      <c r="E543"/>
      <c r="F543"/>
      <c r="G543" s="9"/>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row>
    <row r="544" spans="1:55" s="31" customFormat="1" ht="15" x14ac:dyDescent="0.3">
      <c r="A544" s="3"/>
      <c r="C544" s="32"/>
      <c r="D544" s="27"/>
      <c r="E544"/>
      <c r="F544"/>
      <c r="G544" s="9"/>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row>
    <row r="545" spans="1:55" s="31" customFormat="1" ht="15" x14ac:dyDescent="0.3">
      <c r="A545" s="3"/>
      <c r="C545" s="32"/>
      <c r="D545" s="27"/>
      <c r="E545"/>
      <c r="F545"/>
      <c r="G545" s="9"/>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row>
    <row r="546" spans="1:55" s="31" customFormat="1" ht="15" x14ac:dyDescent="0.3">
      <c r="A546" s="3"/>
      <c r="C546" s="32"/>
      <c r="D546" s="27"/>
      <c r="E546"/>
      <c r="F546"/>
      <c r="G546" s="9"/>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row>
    <row r="547" spans="1:55" s="31" customFormat="1" ht="15" x14ac:dyDescent="0.3">
      <c r="A547" s="3"/>
      <c r="C547" s="32"/>
      <c r="D547" s="27"/>
      <c r="E547"/>
      <c r="F547"/>
      <c r="G547" s="9"/>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row>
    <row r="548" spans="1:55" s="31" customFormat="1" ht="15" x14ac:dyDescent="0.3">
      <c r="A548" s="3"/>
      <c r="C548" s="32"/>
      <c r="D548" s="27"/>
      <c r="E548"/>
      <c r="F548"/>
      <c r="G548" s="9"/>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row>
    <row r="549" spans="1:55" s="31" customFormat="1" ht="15" x14ac:dyDescent="0.3">
      <c r="A549" s="3"/>
      <c r="C549" s="32"/>
      <c r="D549" s="27"/>
      <c r="E549"/>
      <c r="F549"/>
      <c r="G549" s="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row>
    <row r="550" spans="1:55" s="31" customFormat="1" ht="15" x14ac:dyDescent="0.3">
      <c r="A550" s="3"/>
      <c r="C550" s="32"/>
      <c r="D550" s="27"/>
      <c r="E550"/>
      <c r="F550"/>
      <c r="G550" s="9"/>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row>
    <row r="551" spans="1:55" s="31" customFormat="1" ht="15" x14ac:dyDescent="0.3">
      <c r="A551" s="3"/>
      <c r="C551" s="32"/>
      <c r="D551" s="27"/>
      <c r="E551"/>
      <c r="F551"/>
      <c r="G551" s="9"/>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row>
    <row r="552" spans="1:55" s="31" customFormat="1" ht="15" x14ac:dyDescent="0.3">
      <c r="A552" s="3"/>
      <c r="C552" s="32"/>
      <c r="D552" s="27"/>
      <c r="E552"/>
      <c r="F552"/>
      <c r="G552" s="9"/>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row>
    <row r="553" spans="1:55" s="31" customFormat="1" ht="15" x14ac:dyDescent="0.3">
      <c r="A553" s="3"/>
      <c r="C553" s="32"/>
      <c r="D553" s="27"/>
      <c r="E553"/>
      <c r="F553"/>
      <c r="G553" s="9"/>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row>
    <row r="554" spans="1:55" s="31" customFormat="1" ht="15" x14ac:dyDescent="0.3">
      <c r="A554" s="3"/>
      <c r="C554" s="32"/>
      <c r="D554" s="27"/>
      <c r="E554"/>
      <c r="F554"/>
      <c r="G554" s="9"/>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row>
    <row r="555" spans="1:55" s="31" customFormat="1" ht="15" x14ac:dyDescent="0.3">
      <c r="A555" s="3"/>
      <c r="C555" s="32"/>
      <c r="D555" s="27"/>
      <c r="E555"/>
      <c r="F555"/>
      <c r="G555" s="9"/>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row>
    <row r="556" spans="1:55" s="31" customFormat="1" ht="15" x14ac:dyDescent="0.3">
      <c r="A556" s="3"/>
      <c r="C556" s="32"/>
      <c r="D556" s="27"/>
      <c r="E556"/>
      <c r="F556"/>
      <c r="G556" s="9"/>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row>
    <row r="557" spans="1:55" s="31" customFormat="1" ht="15" x14ac:dyDescent="0.3">
      <c r="A557" s="3"/>
      <c r="C557" s="32"/>
      <c r="D557" s="27"/>
      <c r="E557"/>
      <c r="F557"/>
      <c r="G557" s="9"/>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row>
    <row r="558" spans="1:55" s="31" customFormat="1" ht="15" x14ac:dyDescent="0.3">
      <c r="A558" s="3"/>
      <c r="C558" s="32"/>
      <c r="D558" s="27"/>
      <c r="E558"/>
      <c r="F558"/>
      <c r="G558" s="9"/>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row>
    <row r="559" spans="1:55" s="31" customFormat="1" ht="15" x14ac:dyDescent="0.3">
      <c r="A559" s="3"/>
      <c r="C559" s="32"/>
      <c r="D559" s="27"/>
      <c r="E559"/>
      <c r="F559"/>
      <c r="G559" s="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row>
    <row r="560" spans="1:55" s="31" customFormat="1" ht="15" x14ac:dyDescent="0.3">
      <c r="A560" s="3"/>
      <c r="C560" s="32"/>
      <c r="D560" s="27"/>
      <c r="E560"/>
      <c r="F560"/>
      <c r="G560" s="9"/>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row>
    <row r="561" spans="1:55" s="31" customFormat="1" ht="15" x14ac:dyDescent="0.3">
      <c r="A561" s="3"/>
      <c r="C561" s="32"/>
      <c r="D561" s="27"/>
      <c r="E561"/>
      <c r="F561"/>
      <c r="G561" s="9"/>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row>
    <row r="562" spans="1:55" s="31" customFormat="1" ht="15" x14ac:dyDescent="0.3">
      <c r="A562" s="3"/>
      <c r="C562" s="32"/>
      <c r="D562" s="27"/>
      <c r="E562"/>
      <c r="F562"/>
      <c r="G562" s="9"/>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row>
    <row r="563" spans="1:55" s="31" customFormat="1" ht="15" x14ac:dyDescent="0.3">
      <c r="A563" s="3"/>
      <c r="C563" s="32"/>
      <c r="D563" s="27"/>
      <c r="E563"/>
      <c r="F563"/>
      <c r="G563" s="9"/>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row>
    <row r="564" spans="1:55" s="31" customFormat="1" ht="15" x14ac:dyDescent="0.3">
      <c r="A564" s="3"/>
      <c r="C564" s="32"/>
      <c r="D564" s="27"/>
      <c r="E564"/>
      <c r="F564"/>
      <c r="G564" s="9"/>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row>
    <row r="565" spans="1:55" s="31" customFormat="1" ht="15" x14ac:dyDescent="0.3">
      <c r="A565" s="3"/>
      <c r="C565" s="32"/>
      <c r="D565" s="27"/>
      <c r="E565"/>
      <c r="F565"/>
      <c r="G565" s="9"/>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row>
    <row r="566" spans="1:55" s="31" customFormat="1" ht="15" x14ac:dyDescent="0.3">
      <c r="A566" s="3"/>
      <c r="C566" s="32"/>
      <c r="D566" s="27"/>
      <c r="E566"/>
      <c r="F566"/>
      <c r="G566" s="9"/>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row>
    <row r="567" spans="1:55" s="31" customFormat="1" ht="15" x14ac:dyDescent="0.3">
      <c r="A567" s="3"/>
      <c r="C567" s="32"/>
      <c r="D567" s="27"/>
      <c r="E567"/>
      <c r="F567"/>
      <c r="G567" s="9"/>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row>
    <row r="568" spans="1:55" s="31" customFormat="1" ht="15" x14ac:dyDescent="0.3">
      <c r="A568" s="3"/>
      <c r="C568" s="32"/>
      <c r="D568" s="27"/>
      <c r="E568"/>
      <c r="F568"/>
      <c r="G568" s="9"/>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row>
    <row r="569" spans="1:55" s="31" customFormat="1" ht="15" x14ac:dyDescent="0.3">
      <c r="A569" s="3"/>
      <c r="C569" s="32"/>
      <c r="D569" s="27"/>
      <c r="E569"/>
      <c r="F569"/>
      <c r="G569" s="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row>
    <row r="570" spans="1:55" s="31" customFormat="1" ht="15" x14ac:dyDescent="0.3">
      <c r="A570" s="3"/>
      <c r="C570" s="32"/>
      <c r="D570" s="27"/>
      <c r="E570"/>
      <c r="F570"/>
      <c r="G570" s="9"/>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row>
    <row r="571" spans="1:55" s="31" customFormat="1" ht="15" x14ac:dyDescent="0.3">
      <c r="A571" s="3"/>
      <c r="C571" s="32"/>
      <c r="D571" s="27"/>
      <c r="E571"/>
      <c r="F571"/>
      <c r="G571" s="9"/>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row>
    <row r="572" spans="1:55" s="31" customFormat="1" ht="15" x14ac:dyDescent="0.3">
      <c r="A572" s="3"/>
      <c r="C572" s="32"/>
      <c r="D572" s="27"/>
      <c r="E572"/>
      <c r="F572"/>
      <c r="G572" s="9"/>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row>
    <row r="573" spans="1:55" s="31" customFormat="1" ht="15" x14ac:dyDescent="0.3">
      <c r="A573" s="3"/>
      <c r="C573" s="32"/>
      <c r="D573" s="27"/>
      <c r="E573"/>
      <c r="F573"/>
      <c r="G573" s="9"/>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row>
    <row r="574" spans="1:55" s="31" customFormat="1" ht="15" x14ac:dyDescent="0.3">
      <c r="A574" s="3"/>
      <c r="C574" s="32"/>
      <c r="D574" s="27"/>
      <c r="E574"/>
      <c r="F574"/>
      <c r="G574" s="9"/>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row>
    <row r="575" spans="1:55" s="31" customFormat="1" ht="15" x14ac:dyDescent="0.3">
      <c r="A575" s="3"/>
      <c r="C575" s="32"/>
      <c r="D575" s="27"/>
      <c r="E575"/>
      <c r="F575"/>
      <c r="G575" s="9"/>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row>
    <row r="576" spans="1:55" s="31" customFormat="1" ht="15" x14ac:dyDescent="0.3">
      <c r="A576" s="3"/>
      <c r="C576" s="32"/>
      <c r="D576" s="27"/>
      <c r="E576"/>
      <c r="F576"/>
      <c r="G576" s="9"/>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row>
    <row r="577" spans="1:55" s="31" customFormat="1" ht="15" x14ac:dyDescent="0.3">
      <c r="A577" s="3"/>
      <c r="C577" s="32"/>
      <c r="D577" s="27"/>
      <c r="E577"/>
      <c r="F577"/>
      <c r="G577" s="9"/>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row>
    <row r="578" spans="1:55" s="31" customFormat="1" ht="15" x14ac:dyDescent="0.3">
      <c r="A578" s="3"/>
      <c r="C578" s="32"/>
      <c r="D578" s="27"/>
      <c r="E578"/>
      <c r="F578"/>
      <c r="G578" s="9"/>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row>
    <row r="579" spans="1:55" s="31" customFormat="1" ht="15" x14ac:dyDescent="0.3">
      <c r="A579" s="3"/>
      <c r="C579" s="32"/>
      <c r="D579" s="27"/>
      <c r="E579"/>
      <c r="F579"/>
      <c r="G579" s="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row>
    <row r="580" spans="1:55" s="31" customFormat="1" ht="15" x14ac:dyDescent="0.3">
      <c r="A580" s="3"/>
      <c r="C580" s="32"/>
      <c r="D580" s="27"/>
      <c r="E580"/>
      <c r="F580"/>
      <c r="G580" s="9"/>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row>
    <row r="581" spans="1:55" s="31" customFormat="1" ht="15" x14ac:dyDescent="0.3">
      <c r="A581" s="3"/>
      <c r="C581" s="32"/>
      <c r="D581" s="27"/>
      <c r="E581"/>
      <c r="F581"/>
      <c r="G581" s="9"/>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row>
    <row r="582" spans="1:55" s="31" customFormat="1" ht="15" x14ac:dyDescent="0.3">
      <c r="A582" s="3"/>
      <c r="C582" s="32"/>
      <c r="D582" s="27"/>
      <c r="E582"/>
      <c r="F582"/>
      <c r="G582" s="9"/>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row>
    <row r="583" spans="1:55" s="31" customFormat="1" ht="15" x14ac:dyDescent="0.3">
      <c r="A583" s="3"/>
      <c r="C583" s="32"/>
      <c r="D583" s="27"/>
      <c r="E583"/>
      <c r="F583"/>
      <c r="G583" s="9"/>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row>
    <row r="584" spans="1:55" s="31" customFormat="1" ht="15" x14ac:dyDescent="0.3">
      <c r="A584" s="3"/>
      <c r="C584" s="32"/>
      <c r="D584" s="27"/>
      <c r="E584"/>
      <c r="F584"/>
      <c r="G584" s="9"/>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row>
    <row r="585" spans="1:55" s="31" customFormat="1" ht="15" x14ac:dyDescent="0.3">
      <c r="A585" s="3"/>
      <c r="C585" s="32"/>
      <c r="D585" s="27"/>
      <c r="E585"/>
      <c r="F585"/>
      <c r="G585" s="9"/>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row>
    <row r="586" spans="1:55" s="31" customFormat="1" ht="15" x14ac:dyDescent="0.3">
      <c r="A586" s="3"/>
      <c r="C586" s="32"/>
      <c r="D586" s="27"/>
      <c r="E586"/>
      <c r="F586"/>
      <c r="G586" s="9"/>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row>
    <row r="587" spans="1:55" s="31" customFormat="1" ht="15" x14ac:dyDescent="0.3">
      <c r="A587" s="3"/>
      <c r="C587" s="32"/>
      <c r="D587" s="27"/>
      <c r="E587"/>
      <c r="F587"/>
      <c r="G587" s="9"/>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row>
    <row r="588" spans="1:55" s="31" customFormat="1" ht="15" x14ac:dyDescent="0.3">
      <c r="A588" s="3"/>
      <c r="C588" s="32"/>
      <c r="D588" s="27"/>
      <c r="E588"/>
      <c r="F588"/>
      <c r="G588" s="9"/>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row>
    <row r="589" spans="1:55" s="31" customFormat="1" ht="15" x14ac:dyDescent="0.3">
      <c r="A589" s="3"/>
      <c r="C589" s="32"/>
      <c r="D589" s="27"/>
      <c r="E589"/>
      <c r="F589"/>
      <c r="G589" s="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row>
    <row r="590" spans="1:55" s="31" customFormat="1" ht="15" x14ac:dyDescent="0.3">
      <c r="A590" s="3"/>
      <c r="C590" s="32"/>
      <c r="D590" s="27"/>
      <c r="E590"/>
      <c r="F590"/>
      <c r="G590" s="9"/>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row>
    <row r="591" spans="1:55" s="31" customFormat="1" ht="15" x14ac:dyDescent="0.3">
      <c r="A591" s="3"/>
      <c r="C591" s="32"/>
      <c r="D591" s="27"/>
      <c r="E591"/>
      <c r="F591"/>
      <c r="G591" s="9"/>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row>
    <row r="592" spans="1:55" s="31" customFormat="1" ht="15" x14ac:dyDescent="0.3">
      <c r="A592" s="3"/>
      <c r="C592" s="32"/>
      <c r="D592" s="27"/>
      <c r="E592"/>
      <c r="F592"/>
      <c r="G592" s="9"/>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row>
    <row r="593" spans="1:55" s="31" customFormat="1" ht="15" x14ac:dyDescent="0.3">
      <c r="A593" s="3"/>
      <c r="C593" s="32"/>
      <c r="D593" s="27"/>
      <c r="E593"/>
      <c r="F593"/>
      <c r="G593" s="9"/>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row>
    <row r="594" spans="1:55" s="31" customFormat="1" ht="15" x14ac:dyDescent="0.3">
      <c r="A594" s="3"/>
      <c r="C594" s="32"/>
      <c r="D594" s="27"/>
      <c r="E594"/>
      <c r="F594"/>
      <c r="G594" s="9"/>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row>
    <row r="595" spans="1:55" s="31" customFormat="1" ht="15" x14ac:dyDescent="0.3">
      <c r="A595" s="3"/>
      <c r="C595" s="32"/>
      <c r="D595" s="27"/>
      <c r="E595"/>
      <c r="F595"/>
      <c r="G595" s="9"/>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row>
    <row r="596" spans="1:55" s="31" customFormat="1" ht="15" x14ac:dyDescent="0.3">
      <c r="A596" s="3"/>
      <c r="C596" s="32"/>
      <c r="D596" s="27"/>
      <c r="E596"/>
      <c r="F596"/>
      <c r="G596" s="9"/>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row>
    <row r="597" spans="1:55" s="31" customFormat="1" ht="15" x14ac:dyDescent="0.3">
      <c r="A597" s="3"/>
      <c r="C597" s="32"/>
      <c r="D597" s="27"/>
      <c r="E597"/>
      <c r="F597"/>
      <c r="G597" s="9"/>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row>
    <row r="598" spans="1:55" s="31" customFormat="1" ht="15" x14ac:dyDescent="0.3">
      <c r="A598" s="3"/>
      <c r="C598" s="32"/>
      <c r="D598" s="27"/>
      <c r="E598"/>
      <c r="F598"/>
      <c r="G598" s="9"/>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row>
    <row r="599" spans="1:55" s="31" customFormat="1" ht="15" x14ac:dyDescent="0.3">
      <c r="A599" s="3"/>
      <c r="C599" s="32"/>
      <c r="D599" s="27"/>
      <c r="E599"/>
      <c r="F599"/>
      <c r="G599" s="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row>
    <row r="600" spans="1:55" s="31" customFormat="1" ht="15" x14ac:dyDescent="0.3">
      <c r="A600" s="3"/>
      <c r="C600" s="32"/>
      <c r="D600" s="27"/>
      <c r="E600"/>
      <c r="F600"/>
      <c r="G600" s="9"/>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row>
    <row r="601" spans="1:55" s="31" customFormat="1" ht="15" x14ac:dyDescent="0.3">
      <c r="A601" s="3"/>
      <c r="C601" s="32"/>
      <c r="D601" s="27"/>
      <c r="E601"/>
      <c r="F601"/>
      <c r="G601" s="9"/>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row>
    <row r="602" spans="1:55" s="31" customFormat="1" ht="15" x14ac:dyDescent="0.3">
      <c r="A602" s="3"/>
      <c r="C602" s="32"/>
      <c r="D602" s="27"/>
      <c r="E602"/>
      <c r="F602"/>
      <c r="G602" s="9"/>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row>
    <row r="603" spans="1:55" s="31" customFormat="1" ht="15" x14ac:dyDescent="0.3">
      <c r="A603" s="3"/>
      <c r="C603" s="32"/>
      <c r="D603" s="27"/>
      <c r="E603"/>
      <c r="F603"/>
      <c r="G603" s="9"/>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row>
    <row r="604" spans="1:55" s="31" customFormat="1" ht="15" x14ac:dyDescent="0.3">
      <c r="A604" s="3"/>
      <c r="C604" s="32"/>
      <c r="D604" s="27"/>
      <c r="E604"/>
      <c r="F604"/>
      <c r="G604" s="9"/>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row>
    <row r="605" spans="1:55" s="31" customFormat="1" ht="15" x14ac:dyDescent="0.3">
      <c r="A605" s="3"/>
      <c r="C605" s="32"/>
      <c r="D605" s="27"/>
      <c r="E605"/>
      <c r="F605"/>
      <c r="G605" s="9"/>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row>
    <row r="606" spans="1:55" s="31" customFormat="1" ht="15" x14ac:dyDescent="0.3">
      <c r="A606" s="3"/>
      <c r="C606" s="32"/>
      <c r="D606" s="27"/>
      <c r="E606"/>
      <c r="F606"/>
      <c r="G606" s="9"/>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row>
    <row r="607" spans="1:55" s="31" customFormat="1" ht="15" x14ac:dyDescent="0.3">
      <c r="A607" s="3"/>
      <c r="C607" s="32"/>
      <c r="D607" s="27"/>
      <c r="E607"/>
      <c r="F607"/>
      <c r="G607" s="9"/>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row>
    <row r="608" spans="1:55" s="31" customFormat="1" ht="15" x14ac:dyDescent="0.3">
      <c r="A608" s="3"/>
      <c r="C608" s="32"/>
      <c r="D608" s="27"/>
      <c r="E608"/>
      <c r="F608"/>
      <c r="G608" s="9"/>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row>
    <row r="609" spans="1:55" s="31" customFormat="1" ht="15" x14ac:dyDescent="0.3">
      <c r="A609" s="3"/>
      <c r="C609" s="32"/>
      <c r="D609" s="27"/>
      <c r="E609"/>
      <c r="F609"/>
      <c r="G609" s="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row>
    <row r="610" spans="1:55" s="31" customFormat="1" ht="15" x14ac:dyDescent="0.3">
      <c r="A610" s="3"/>
      <c r="C610" s="32"/>
      <c r="D610" s="27"/>
      <c r="E610"/>
      <c r="F610"/>
      <c r="G610" s="9"/>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row>
    <row r="611" spans="1:55" s="31" customFormat="1" ht="15" x14ac:dyDescent="0.3">
      <c r="A611" s="3"/>
      <c r="C611" s="32"/>
      <c r="D611" s="27"/>
      <c r="E611"/>
      <c r="F611"/>
      <c r="G611" s="9"/>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row>
    <row r="612" spans="1:55" s="31" customFormat="1" ht="15" x14ac:dyDescent="0.3">
      <c r="A612" s="3"/>
      <c r="C612" s="32"/>
      <c r="D612" s="27"/>
      <c r="E612"/>
      <c r="F612"/>
      <c r="G612" s="9"/>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row>
    <row r="613" spans="1:55" s="31" customFormat="1" ht="15" x14ac:dyDescent="0.3">
      <c r="A613" s="3"/>
      <c r="C613" s="32"/>
      <c r="D613" s="27"/>
      <c r="E613"/>
      <c r="F613"/>
      <c r="G613" s="9"/>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row>
    <row r="614" spans="1:55" s="31" customFormat="1" ht="15" x14ac:dyDescent="0.3">
      <c r="A614" s="3"/>
      <c r="C614" s="32"/>
      <c r="D614" s="27"/>
      <c r="E614"/>
      <c r="F614"/>
      <c r="G614" s="9"/>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row>
    <row r="615" spans="1:55" s="31" customFormat="1" ht="15" x14ac:dyDescent="0.3">
      <c r="A615" s="3"/>
      <c r="C615" s="32"/>
      <c r="D615" s="27"/>
      <c r="E615"/>
      <c r="F615"/>
      <c r="G615" s="9"/>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row>
    <row r="616" spans="1:55" s="31" customFormat="1" ht="15" x14ac:dyDescent="0.3">
      <c r="A616" s="3"/>
      <c r="C616" s="32"/>
      <c r="D616" s="27"/>
      <c r="E616"/>
      <c r="F616"/>
      <c r="G616" s="9"/>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row>
    <row r="617" spans="1:55" s="31" customFormat="1" ht="15" x14ac:dyDescent="0.3">
      <c r="A617" s="3"/>
      <c r="C617" s="32"/>
      <c r="D617" s="27"/>
      <c r="E617"/>
      <c r="F617"/>
      <c r="G617" s="9"/>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row>
    <row r="618" spans="1:55" s="31" customFormat="1" ht="15" x14ac:dyDescent="0.3">
      <c r="A618" s="3"/>
      <c r="C618" s="32"/>
      <c r="D618" s="27"/>
      <c r="E618"/>
      <c r="F618"/>
      <c r="G618" s="9"/>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row>
    <row r="619" spans="1:55" s="31" customFormat="1" ht="15" x14ac:dyDescent="0.3">
      <c r="A619" s="3"/>
      <c r="C619" s="32"/>
      <c r="D619" s="27"/>
      <c r="E619"/>
      <c r="F619"/>
      <c r="G619" s="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row>
    <row r="620" spans="1:55" s="31" customFormat="1" ht="15" x14ac:dyDescent="0.3">
      <c r="A620" s="3"/>
      <c r="C620" s="32"/>
      <c r="D620" s="27"/>
      <c r="E620"/>
      <c r="F620"/>
      <c r="G620" s="9"/>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row>
    <row r="621" spans="1:55" s="31" customFormat="1" ht="15" x14ac:dyDescent="0.3">
      <c r="A621" s="3"/>
      <c r="C621" s="32"/>
      <c r="D621" s="27"/>
      <c r="E621"/>
      <c r="F621"/>
      <c r="G621" s="9"/>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row>
    <row r="622" spans="1:55" s="31" customFormat="1" ht="15" x14ac:dyDescent="0.3">
      <c r="A622" s="3"/>
      <c r="C622" s="32"/>
      <c r="D622" s="27"/>
      <c r="E622"/>
      <c r="F622"/>
      <c r="G622" s="9"/>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row>
    <row r="623" spans="1:55" s="31" customFormat="1" ht="15" x14ac:dyDescent="0.3">
      <c r="A623" s="3"/>
      <c r="C623" s="32"/>
      <c r="D623" s="27"/>
      <c r="E623"/>
      <c r="F623"/>
      <c r="G623" s="9"/>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row>
    <row r="624" spans="1:55" s="31" customFormat="1" ht="15" x14ac:dyDescent="0.3">
      <c r="A624" s="3"/>
      <c r="C624" s="32"/>
      <c r="D624" s="27"/>
      <c r="E624"/>
      <c r="F624"/>
      <c r="G624" s="9"/>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row>
    <row r="625" spans="1:55" s="31" customFormat="1" ht="15" x14ac:dyDescent="0.3">
      <c r="A625" s="3"/>
      <c r="C625" s="32"/>
      <c r="D625" s="27"/>
      <c r="E625"/>
      <c r="F625"/>
      <c r="G625" s="9"/>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row>
    <row r="626" spans="1:55" s="31" customFormat="1" ht="15" x14ac:dyDescent="0.3">
      <c r="A626" s="3"/>
      <c r="C626" s="32"/>
      <c r="D626" s="27"/>
      <c r="E626"/>
      <c r="F626"/>
      <c r="G626" s="9"/>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row>
    <row r="627" spans="1:55" s="31" customFormat="1" ht="15" x14ac:dyDescent="0.3">
      <c r="A627" s="3"/>
      <c r="C627" s="32"/>
      <c r="D627" s="27"/>
      <c r="E627"/>
      <c r="F627"/>
      <c r="G627" s="9"/>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row>
    <row r="628" spans="1:55" s="31" customFormat="1" ht="15" x14ac:dyDescent="0.3">
      <c r="A628" s="3"/>
      <c r="C628" s="32"/>
      <c r="D628" s="27"/>
      <c r="E628"/>
      <c r="F628"/>
      <c r="G628" s="9"/>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row>
  </sheetData>
  <sheetProtection algorithmName="SHA-512" hashValue="vVc6eLbX5G7KNo6KxXRJ0VlQLf7/MR+KlfnYvNBJMiZ93Ad6twl8Vib3w2N6n+/KLkR1qPDQYIkH12fqSxGCmg==" saltValue="uNLcopoV5lIzQV+bxDHYdA==" spinCount="100000" sheet="1" objects="1" scenarios="1"/>
  <mergeCells count="11">
    <mergeCell ref="Q12:Z12"/>
    <mergeCell ref="AE12:AN12"/>
    <mergeCell ref="AS12:BB12"/>
    <mergeCell ref="P7:S9"/>
    <mergeCell ref="AD7:AG9"/>
    <mergeCell ref="AR7:AU9"/>
    <mergeCell ref="C12:L12"/>
    <mergeCell ref="B1:E1"/>
    <mergeCell ref="G3:G6"/>
    <mergeCell ref="H3:H6"/>
    <mergeCell ref="B7:E9"/>
  </mergeCells>
  <conditionalFormatting sqref="C12:L12">
    <cfRule type="expression" dxfId="17" priority="25">
      <formula>"'Criterios y Medidas'!$I$83="" """</formula>
    </cfRule>
  </conditionalFormatting>
  <pageMargins left="0" right="0" top="0" bottom="0" header="0" footer="0"/>
  <pageSetup orientation="portrait" r:id="rId1"/>
  <ignoredErrors>
    <ignoredError sqref="C16:L16 C17:G17 I17:L17" evalError="1"/>
  </ignoredErrors>
  <drawing r:id="rId2"/>
  <extLst>
    <ext xmlns:x14="http://schemas.microsoft.com/office/spreadsheetml/2009/9/main" uri="{78C0D931-6437-407d-A8EE-F0AAD7539E65}">
      <x14:conditionalFormattings>
        <x14:conditionalFormatting xmlns:xm="http://schemas.microsoft.com/office/excel/2006/main">
          <x14:cfRule type="expression" priority="18" id="{89ADE89C-7E7A-4FD8-8D6E-3FB337F9206C}">
            <xm:f>ISBLANK('Categorías y Medidas'!$I$78)</xm:f>
            <x14:dxf>
              <font>
                <color theme="0"/>
              </font>
            </x14:dxf>
          </x14:cfRule>
          <xm:sqref>C15:L17</xm:sqref>
        </x14:conditionalFormatting>
        <x14:conditionalFormatting xmlns:xm="http://schemas.microsoft.com/office/excel/2006/main">
          <x14:cfRule type="expression" priority="3" id="{AAC66C97-EEAB-4FDC-9690-6A16F65D7D47}">
            <xm:f>'Información de la Organización'!$F$23=""</xm:f>
            <x14:dxf>
              <font>
                <color theme="0"/>
              </font>
              <fill>
                <patternFill patternType="solid">
                  <fgColor theme="0"/>
                  <bgColor theme="0"/>
                </patternFill>
              </fill>
              <border>
                <left/>
                <right/>
                <top/>
                <bottom/>
              </border>
            </x14:dxf>
          </x14:cfRule>
          <xm:sqref>O7:AA17</xm:sqref>
        </x14:conditionalFormatting>
        <x14:conditionalFormatting xmlns:xm="http://schemas.microsoft.com/office/excel/2006/main">
          <x14:cfRule type="expression" priority="28" id="{A9BF63BF-BE8A-41DA-868B-9D3D8D64B8D4}">
            <xm:f>ISBLANK('Categorías y Medidas'!$N$78)</xm:f>
            <x14:dxf>
              <font>
                <color theme="0"/>
              </font>
            </x14:dxf>
          </x14:cfRule>
          <xm:sqref>Q12:Z12 AS15:BB15</xm:sqref>
        </x14:conditionalFormatting>
        <x14:conditionalFormatting xmlns:xm="http://schemas.microsoft.com/office/excel/2006/main">
          <x14:cfRule type="expression" priority="14" id="{1DD11E7B-10ED-47B2-8D29-832E3A50B39D}">
            <xm:f>ISBLANK('Categorías y Medidas'!$N$78)</xm:f>
            <x14:dxf>
              <font>
                <color theme="0"/>
              </font>
            </x14:dxf>
          </x14:cfRule>
          <xm:sqref>Q15:Z17</xm:sqref>
        </x14:conditionalFormatting>
        <x14:conditionalFormatting xmlns:xm="http://schemas.microsoft.com/office/excel/2006/main">
          <x14:cfRule type="expression" priority="2" id="{233FA91E-D50F-4E0E-A1CA-E8E10C235E7C}">
            <xm:f>'Información de la Organización'!$F$25=""</xm:f>
            <x14:dxf>
              <font>
                <color theme="0"/>
              </font>
              <fill>
                <patternFill patternType="solid">
                  <fgColor theme="0"/>
                  <bgColor theme="0"/>
                </patternFill>
              </fill>
              <border>
                <left/>
                <right/>
                <top/>
                <bottom/>
                <vertical/>
                <horizontal/>
              </border>
            </x14:dxf>
          </x14:cfRule>
          <xm:sqref>AC7:AO17</xm:sqref>
        </x14:conditionalFormatting>
        <x14:conditionalFormatting xmlns:xm="http://schemas.microsoft.com/office/excel/2006/main">
          <x14:cfRule type="expression" priority="38" id="{00000000-000E-0000-0400-000004000000}">
            <xm:f>ISBLANK('Categorías y Medidas'!$S$78)</xm:f>
            <x14:dxf>
              <font>
                <color theme="0"/>
              </font>
            </x14:dxf>
          </x14:cfRule>
          <xm:sqref>AE12:AN12</xm:sqref>
        </x14:conditionalFormatting>
        <x14:conditionalFormatting xmlns:xm="http://schemas.microsoft.com/office/excel/2006/main">
          <x14:cfRule type="expression" priority="733" id="{7A07C50A-DB51-4008-B068-BA578364E51A}">
            <xm:f>ISBLANK('Categorías y Medidas'!$N$78)</xm:f>
            <x14:dxf>
              <font>
                <color theme="0"/>
              </font>
            </x14:dxf>
          </x14:cfRule>
          <xm:sqref>AE15:AN15</xm:sqref>
        </x14:conditionalFormatting>
        <x14:conditionalFormatting xmlns:xm="http://schemas.microsoft.com/office/excel/2006/main">
          <x14:cfRule type="expression" priority="23" id="{3B7F2725-EB4C-4D7F-A57A-B34253B984E5}">
            <xm:f>ISBLANK('Categorías y Medidas'!$S$78)</xm:f>
            <x14:dxf>
              <font>
                <color theme="0"/>
              </font>
            </x14:dxf>
          </x14:cfRule>
          <xm:sqref>AE16:AN17</xm:sqref>
        </x14:conditionalFormatting>
        <x14:conditionalFormatting xmlns:xm="http://schemas.microsoft.com/office/excel/2006/main">
          <x14:cfRule type="expression" priority="1" id="{53EF87AB-0DD6-4654-A280-5D0B9382DB96}">
            <xm:f>'Información de la Organización'!$F$27=""</xm:f>
            <x14:dxf>
              <font>
                <color theme="0"/>
              </font>
              <fill>
                <patternFill patternType="solid">
                  <fgColor theme="0"/>
                  <bgColor theme="0"/>
                </patternFill>
              </fill>
              <border>
                <left/>
                <right/>
                <top/>
                <bottom/>
                <vertical/>
                <horizontal/>
              </border>
            </x14:dxf>
          </x14:cfRule>
          <xm:sqref>AQ7:BC17</xm:sqref>
        </x14:conditionalFormatting>
        <x14:conditionalFormatting xmlns:xm="http://schemas.microsoft.com/office/excel/2006/main">
          <x14:cfRule type="expression" priority="36" id="{00000000-000E-0000-0400-000002000000}">
            <xm:f>ISBLANK('Categorías y Medidas'!$X$78)</xm:f>
            <x14:dxf>
              <font>
                <color theme="0"/>
              </font>
            </x14:dxf>
          </x14:cfRule>
          <xm:sqref>AS12:BB12</xm:sqref>
        </x14:conditionalFormatting>
        <x14:conditionalFormatting xmlns:xm="http://schemas.microsoft.com/office/excel/2006/main">
          <x14:cfRule type="expression" priority="35" id="{00000000-000E-0000-0400-000001000000}">
            <xm:f>ISBLANK('Categorías y Medidas'!$X$78)</xm:f>
            <x14:dxf>
              <font>
                <color theme="0"/>
              </font>
            </x14:dxf>
          </x14:cfRule>
          <xm:sqref>AS16:BB17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3DF9-BAF5-4133-8D29-5C6166FF43A9}">
  <sheetPr>
    <outlinePr summaryBelow="0" summaryRight="0"/>
  </sheetPr>
  <dimension ref="A1:FG1585"/>
  <sheetViews>
    <sheetView showGridLines="0" zoomScale="60" zoomScaleNormal="60" workbookViewId="0">
      <selection activeCell="AD19" sqref="AD19"/>
    </sheetView>
  </sheetViews>
  <sheetFormatPr baseColWidth="10" defaultColWidth="12.54296875" defaultRowHeight="15.75" customHeight="1" x14ac:dyDescent="0.25"/>
  <cols>
    <col min="1" max="1" width="7.1796875" customWidth="1"/>
    <col min="2" max="2" width="29.1796875" style="113" customWidth="1"/>
    <col min="3" max="3" width="45.54296875" style="114" customWidth="1"/>
    <col min="4" max="4" width="40.6328125" style="115" customWidth="1"/>
    <col min="5" max="6" width="7.6328125" style="116" customWidth="1"/>
    <col min="7" max="7" width="7.6328125" style="117" customWidth="1"/>
    <col min="8" max="28" width="7.6328125" style="116" customWidth="1"/>
    <col min="29" max="29" width="48.81640625" style="116" customWidth="1"/>
    <col min="30" max="30" width="32.54296875" style="116" customWidth="1"/>
    <col min="31" max="31" width="29.1796875" style="116" customWidth="1"/>
    <col min="32" max="32" width="45.54296875" style="116" customWidth="1"/>
    <col min="33" max="33" width="36.54296875" style="116" customWidth="1"/>
    <col min="34" max="57" width="7.6328125" style="116" customWidth="1"/>
    <col min="58" max="58" width="48.81640625" style="116" customWidth="1"/>
    <col min="59" max="59" width="32.54296875" style="116" customWidth="1"/>
    <col min="60" max="60" width="29.1796875" style="116" customWidth="1"/>
    <col min="61" max="61" width="45.54296875" style="116" customWidth="1"/>
    <col min="62" max="62" width="36.54296875" style="116" customWidth="1"/>
    <col min="63" max="86" width="7.6328125" style="116" customWidth="1"/>
    <col min="87" max="87" width="48.81640625" style="116" customWidth="1"/>
    <col min="88" max="88" width="32.54296875" style="116" customWidth="1"/>
    <col min="89" max="89" width="29.1796875" style="116" customWidth="1"/>
    <col min="90" max="90" width="45.54296875" style="116" customWidth="1"/>
    <col min="91" max="91" width="36.54296875" style="116" customWidth="1"/>
    <col min="92" max="115" width="7.6328125" style="116" customWidth="1"/>
    <col min="116" max="116" width="48.81640625" style="116" customWidth="1"/>
    <col min="117" max="118" width="10.54296875" style="116" customWidth="1"/>
    <col min="119" max="119" width="48.81640625" style="116" customWidth="1"/>
    <col min="120" max="163" width="12.54296875" style="116"/>
  </cols>
  <sheetData>
    <row r="1" spans="1:163" ht="31.5" customHeight="1" x14ac:dyDescent="0.25">
      <c r="A1" s="1"/>
      <c r="B1" s="171"/>
      <c r="C1" s="172"/>
      <c r="D1" s="172"/>
      <c r="E1" s="172"/>
      <c r="F1"/>
      <c r="G1" s="16"/>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row>
    <row r="2" spans="1:163" ht="18.75" customHeight="1" x14ac:dyDescent="0.25">
      <c r="A2" s="1"/>
      <c r="B2" s="22"/>
      <c r="C2" s="22"/>
      <c r="D2" s="22"/>
      <c r="E2"/>
      <c r="F2"/>
      <c r="G2" s="9"/>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row>
    <row r="3" spans="1:163" ht="21" customHeight="1" x14ac:dyDescent="0.25">
      <c r="A3" s="2"/>
      <c r="B3" s="22"/>
      <c r="C3" s="22"/>
      <c r="D3" s="22"/>
      <c r="E3"/>
      <c r="F3"/>
      <c r="G3" s="186"/>
      <c r="H3" s="186"/>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row>
    <row r="4" spans="1:163" ht="17.25" customHeight="1" x14ac:dyDescent="0.25">
      <c r="A4" s="2"/>
      <c r="B4" s="22"/>
      <c r="C4" s="22"/>
      <c r="D4" s="22"/>
      <c r="E4"/>
      <c r="F4"/>
      <c r="G4" s="186"/>
      <c r="H4" s="186"/>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row>
    <row r="5" spans="1:163" ht="17.25" customHeight="1" x14ac:dyDescent="0.25">
      <c r="A5" s="2"/>
      <c r="B5" s="22"/>
      <c r="C5" s="22"/>
      <c r="D5" s="22"/>
      <c r="E5"/>
      <c r="F5"/>
      <c r="G5" s="186"/>
      <c r="H5" s="186"/>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row>
    <row r="6" spans="1:163" ht="30.65" customHeight="1" x14ac:dyDescent="0.25">
      <c r="A6" s="2"/>
      <c r="B6" s="22"/>
      <c r="C6" s="22"/>
      <c r="D6" s="22"/>
      <c r="E6"/>
      <c r="F6"/>
      <c r="G6" s="186"/>
      <c r="H6" s="18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row>
    <row r="7" spans="1:163" ht="39.65" customHeight="1" x14ac:dyDescent="0.25">
      <c r="A7" s="2"/>
      <c r="B7" s="173" t="s">
        <v>185</v>
      </c>
      <c r="C7" s="173"/>
      <c r="D7" s="173"/>
      <c r="E7" s="173"/>
      <c r="F7"/>
      <c r="G7" s="9"/>
      <c r="H7"/>
      <c r="I7"/>
      <c r="J7"/>
      <c r="K7"/>
      <c r="L7"/>
      <c r="M7"/>
      <c r="N7"/>
      <c r="O7"/>
      <c r="P7"/>
      <c r="Q7"/>
      <c r="R7"/>
      <c r="S7"/>
      <c r="T7"/>
      <c r="U7"/>
      <c r="V7"/>
      <c r="W7"/>
      <c r="X7"/>
      <c r="Y7"/>
      <c r="Z7"/>
      <c r="AA7"/>
      <c r="AB7"/>
      <c r="AC7"/>
      <c r="AD7"/>
      <c r="AE7" s="173" t="s">
        <v>186</v>
      </c>
      <c r="AF7" s="173"/>
      <c r="AG7" s="173"/>
      <c r="AH7" s="173"/>
      <c r="AI7"/>
      <c r="AJ7"/>
      <c r="AK7"/>
      <c r="AL7"/>
      <c r="AM7"/>
      <c r="AN7"/>
      <c r="AO7"/>
      <c r="AP7"/>
      <c r="AQ7"/>
      <c r="AR7"/>
      <c r="AS7"/>
      <c r="AT7"/>
      <c r="AU7"/>
      <c r="AV7"/>
      <c r="AW7"/>
      <c r="AX7"/>
      <c r="AY7"/>
      <c r="AZ7"/>
      <c r="BA7"/>
      <c r="BB7"/>
      <c r="BC7"/>
      <c r="BD7"/>
      <c r="BE7"/>
      <c r="BF7"/>
      <c r="BG7"/>
      <c r="BH7" s="173" t="s">
        <v>165</v>
      </c>
      <c r="BI7" s="173"/>
      <c r="BJ7" s="173"/>
      <c r="BK7" s="173"/>
      <c r="BL7"/>
      <c r="BM7"/>
      <c r="BN7"/>
      <c r="BO7"/>
      <c r="BP7"/>
      <c r="BQ7"/>
      <c r="BR7"/>
      <c r="BS7"/>
      <c r="BT7"/>
      <c r="BU7"/>
      <c r="BV7"/>
      <c r="BW7"/>
      <c r="BX7"/>
      <c r="BY7"/>
      <c r="BZ7"/>
      <c r="CA7"/>
      <c r="CB7"/>
      <c r="CC7"/>
      <c r="CD7"/>
      <c r="CE7"/>
      <c r="CF7"/>
      <c r="CG7"/>
      <c r="CH7"/>
      <c r="CI7"/>
      <c r="CJ7"/>
      <c r="CK7" s="173" t="s">
        <v>187</v>
      </c>
      <c r="CL7" s="173"/>
      <c r="CM7" s="173"/>
      <c r="CN7" s="173"/>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row>
    <row r="8" spans="1:163" ht="19" customHeight="1" x14ac:dyDescent="0.25">
      <c r="A8" s="2"/>
      <c r="B8" s="173"/>
      <c r="C8" s="173"/>
      <c r="D8" s="173"/>
      <c r="E8" s="173"/>
      <c r="F8"/>
      <c r="G8" s="9"/>
      <c r="H8"/>
      <c r="I8"/>
      <c r="J8"/>
      <c r="K8"/>
      <c r="L8"/>
      <c r="M8"/>
      <c r="N8"/>
      <c r="O8"/>
      <c r="P8"/>
      <c r="Q8"/>
      <c r="R8"/>
      <c r="S8"/>
      <c r="T8"/>
      <c r="U8"/>
      <c r="V8"/>
      <c r="W8"/>
      <c r="X8"/>
      <c r="Y8"/>
      <c r="Z8"/>
      <c r="AA8"/>
      <c r="AB8"/>
      <c r="AC8"/>
      <c r="AD8"/>
      <c r="AE8" s="173"/>
      <c r="AF8" s="173"/>
      <c r="AG8" s="173"/>
      <c r="AH8" s="173"/>
      <c r="AI8"/>
      <c r="AJ8"/>
      <c r="AK8"/>
      <c r="AL8"/>
      <c r="AM8"/>
      <c r="AN8"/>
      <c r="AO8"/>
      <c r="AP8"/>
      <c r="AQ8"/>
      <c r="AR8"/>
      <c r="AS8"/>
      <c r="AT8"/>
      <c r="AU8"/>
      <c r="AV8"/>
      <c r="AW8"/>
      <c r="AX8"/>
      <c r="AY8"/>
      <c r="AZ8"/>
      <c r="BA8"/>
      <c r="BB8"/>
      <c r="BC8"/>
      <c r="BD8"/>
      <c r="BE8"/>
      <c r="BF8"/>
      <c r="BG8"/>
      <c r="BH8" s="173"/>
      <c r="BI8" s="173"/>
      <c r="BJ8" s="173"/>
      <c r="BK8" s="173"/>
      <c r="BL8"/>
      <c r="BM8"/>
      <c r="BN8"/>
      <c r="BO8"/>
      <c r="BP8"/>
      <c r="BQ8"/>
      <c r="BR8"/>
      <c r="BS8"/>
      <c r="BT8"/>
      <c r="BU8"/>
      <c r="BV8"/>
      <c r="BW8"/>
      <c r="BX8"/>
      <c r="BY8"/>
      <c r="BZ8"/>
      <c r="CA8"/>
      <c r="CB8"/>
      <c r="CC8"/>
      <c r="CD8"/>
      <c r="CE8"/>
      <c r="CF8"/>
      <c r="CG8"/>
      <c r="CH8"/>
      <c r="CI8"/>
      <c r="CJ8"/>
      <c r="CK8" s="173"/>
      <c r="CL8" s="173"/>
      <c r="CM8" s="173"/>
      <c r="CN8" s="173"/>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row>
    <row r="9" spans="1:163" ht="17.25" customHeight="1" x14ac:dyDescent="0.25">
      <c r="A9" s="2"/>
      <c r="B9" s="173"/>
      <c r="C9" s="173"/>
      <c r="D9" s="173"/>
      <c r="E9" s="173"/>
      <c r="F9"/>
      <c r="G9" s="9"/>
      <c r="H9"/>
      <c r="I9"/>
      <c r="J9"/>
      <c r="K9"/>
      <c r="L9"/>
      <c r="M9"/>
      <c r="N9"/>
      <c r="O9"/>
      <c r="P9"/>
      <c r="Q9"/>
      <c r="R9"/>
      <c r="S9"/>
      <c r="T9"/>
      <c r="U9"/>
      <c r="V9"/>
      <c r="W9"/>
      <c r="X9"/>
      <c r="Y9"/>
      <c r="Z9"/>
      <c r="AA9"/>
      <c r="AB9"/>
      <c r="AC9"/>
      <c r="AD9"/>
      <c r="AE9" s="173"/>
      <c r="AF9" s="173"/>
      <c r="AG9" s="173"/>
      <c r="AH9" s="173"/>
      <c r="AI9"/>
      <c r="AJ9"/>
      <c r="AK9"/>
      <c r="AL9"/>
      <c r="AM9"/>
      <c r="AN9"/>
      <c r="AO9"/>
      <c r="AP9"/>
      <c r="AQ9"/>
      <c r="AR9"/>
      <c r="AS9"/>
      <c r="AT9"/>
      <c r="AU9"/>
      <c r="AV9"/>
      <c r="AW9"/>
      <c r="AX9"/>
      <c r="AY9"/>
      <c r="AZ9"/>
      <c r="BA9"/>
      <c r="BB9"/>
      <c r="BC9"/>
      <c r="BD9"/>
      <c r="BE9"/>
      <c r="BF9"/>
      <c r="BG9"/>
      <c r="BH9" s="173"/>
      <c r="BI9" s="173"/>
      <c r="BJ9" s="173"/>
      <c r="BK9" s="173"/>
      <c r="BL9"/>
      <c r="BM9"/>
      <c r="BN9"/>
      <c r="BO9"/>
      <c r="BP9"/>
      <c r="BQ9"/>
      <c r="BR9"/>
      <c r="BS9"/>
      <c r="BT9"/>
      <c r="BU9"/>
      <c r="BV9"/>
      <c r="BW9"/>
      <c r="BX9"/>
      <c r="BY9"/>
      <c r="BZ9"/>
      <c r="CA9"/>
      <c r="CB9"/>
      <c r="CC9"/>
      <c r="CD9"/>
      <c r="CE9"/>
      <c r="CF9"/>
      <c r="CG9"/>
      <c r="CH9"/>
      <c r="CI9"/>
      <c r="CJ9"/>
      <c r="CK9" s="173"/>
      <c r="CL9" s="173"/>
      <c r="CM9" s="173"/>
      <c r="CN9" s="173"/>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row>
    <row r="10" spans="1:163" ht="17.25" customHeight="1"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2"/>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2"/>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row>
    <row r="11" spans="1:163" ht="17.25" customHeight="1" x14ac:dyDescent="0.25">
      <c r="A11" s="12"/>
      <c r="B11" s="12"/>
      <c r="C11" s="12"/>
      <c r="D11" s="12"/>
      <c r="E11" s="12"/>
      <c r="F11" s="12"/>
      <c r="G11" s="12"/>
      <c r="H11" s="12"/>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row>
    <row r="12" spans="1:163" ht="13" x14ac:dyDescent="0.3">
      <c r="A12" s="3"/>
      <c r="B12" s="27"/>
      <c r="C12" s="27"/>
      <c r="D12" s="27"/>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row>
    <row r="13" spans="1:163" ht="13" x14ac:dyDescent="0.3">
      <c r="A13" s="3"/>
      <c r="B13" s="27"/>
      <c r="C13" s="27"/>
      <c r="D13" s="27"/>
      <c r="E13"/>
      <c r="F13"/>
      <c r="G13" s="9"/>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row>
    <row r="14" spans="1:163" ht="20.149999999999999" customHeight="1" x14ac:dyDescent="0.3">
      <c r="A14" s="3"/>
      <c r="B14" s="27"/>
      <c r="C14" s="27"/>
      <c r="D14" s="27"/>
      <c r="E14" s="355" t="s">
        <v>107</v>
      </c>
      <c r="F14" s="356"/>
      <c r="G14" s="356"/>
      <c r="H14" s="357"/>
      <c r="I14" s="355" t="s">
        <v>108</v>
      </c>
      <c r="J14" s="356"/>
      <c r="K14" s="356"/>
      <c r="L14" s="357"/>
      <c r="M14" s="355" t="s">
        <v>109</v>
      </c>
      <c r="N14" s="356"/>
      <c r="O14" s="356"/>
      <c r="P14" s="357"/>
      <c r="Q14" s="355" t="s">
        <v>182</v>
      </c>
      <c r="R14" s="356"/>
      <c r="S14" s="356"/>
      <c r="T14" s="357"/>
      <c r="U14" s="355" t="s">
        <v>183</v>
      </c>
      <c r="V14" s="356"/>
      <c r="W14" s="356"/>
      <c r="X14" s="357"/>
      <c r="Y14" s="355" t="s">
        <v>184</v>
      </c>
      <c r="Z14" s="356"/>
      <c r="AA14" s="356"/>
      <c r="AB14" s="357"/>
      <c r="AC14"/>
      <c r="AD14"/>
      <c r="AE14" s="27"/>
      <c r="AF14" s="27"/>
      <c r="AG14" s="27"/>
      <c r="AH14" s="355" t="s">
        <v>107</v>
      </c>
      <c r="AI14" s="356"/>
      <c r="AJ14" s="356"/>
      <c r="AK14" s="357"/>
      <c r="AL14" s="355" t="s">
        <v>108</v>
      </c>
      <c r="AM14" s="356"/>
      <c r="AN14" s="356"/>
      <c r="AO14" s="357"/>
      <c r="AP14" s="355" t="s">
        <v>109</v>
      </c>
      <c r="AQ14" s="356"/>
      <c r="AR14" s="356"/>
      <c r="AS14" s="357"/>
      <c r="AT14" s="355" t="s">
        <v>182</v>
      </c>
      <c r="AU14" s="356"/>
      <c r="AV14" s="356"/>
      <c r="AW14" s="357"/>
      <c r="AX14" s="355" t="s">
        <v>183</v>
      </c>
      <c r="AY14" s="356"/>
      <c r="AZ14" s="356"/>
      <c r="BA14" s="357"/>
      <c r="BB14" s="355" t="s">
        <v>184</v>
      </c>
      <c r="BC14" s="356"/>
      <c r="BD14" s="356"/>
      <c r="BE14" s="357"/>
      <c r="BF14"/>
      <c r="BG14"/>
      <c r="BH14" s="27"/>
      <c r="BI14" s="27"/>
      <c r="BJ14" s="27"/>
      <c r="BK14" s="355" t="s">
        <v>107</v>
      </c>
      <c r="BL14" s="356"/>
      <c r="BM14" s="356"/>
      <c r="BN14" s="357"/>
      <c r="BO14" s="355" t="s">
        <v>108</v>
      </c>
      <c r="BP14" s="356"/>
      <c r="BQ14" s="356"/>
      <c r="BR14" s="357"/>
      <c r="BS14" s="355" t="s">
        <v>109</v>
      </c>
      <c r="BT14" s="356"/>
      <c r="BU14" s="356"/>
      <c r="BV14" s="357"/>
      <c r="BW14" s="355" t="s">
        <v>182</v>
      </c>
      <c r="BX14" s="356"/>
      <c r="BY14" s="356"/>
      <c r="BZ14" s="357"/>
      <c r="CA14" s="355" t="s">
        <v>183</v>
      </c>
      <c r="CB14" s="356"/>
      <c r="CC14" s="356"/>
      <c r="CD14" s="357"/>
      <c r="CE14" s="355" t="s">
        <v>184</v>
      </c>
      <c r="CF14" s="356"/>
      <c r="CG14" s="356"/>
      <c r="CH14" s="357"/>
      <c r="CI14"/>
      <c r="CJ14"/>
      <c r="CK14" s="27"/>
      <c r="CL14" s="27"/>
      <c r="CM14" s="27"/>
      <c r="CN14" s="355" t="s">
        <v>107</v>
      </c>
      <c r="CO14" s="356"/>
      <c r="CP14" s="356"/>
      <c r="CQ14" s="357"/>
      <c r="CR14" s="355" t="s">
        <v>108</v>
      </c>
      <c r="CS14" s="356"/>
      <c r="CT14" s="356"/>
      <c r="CU14" s="357"/>
      <c r="CV14" s="355" t="s">
        <v>109</v>
      </c>
      <c r="CW14" s="356"/>
      <c r="CX14" s="356"/>
      <c r="CY14" s="357"/>
      <c r="CZ14" s="355" t="s">
        <v>182</v>
      </c>
      <c r="DA14" s="356"/>
      <c r="DB14" s="356"/>
      <c r="DC14" s="357"/>
      <c r="DD14" s="355" t="s">
        <v>183</v>
      </c>
      <c r="DE14" s="356"/>
      <c r="DF14" s="356"/>
      <c r="DG14" s="357"/>
      <c r="DH14" s="355" t="s">
        <v>184</v>
      </c>
      <c r="DI14" s="356"/>
      <c r="DJ14" s="356"/>
      <c r="DK14" s="357"/>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row>
    <row r="15" spans="1:163" ht="38.15" customHeight="1" x14ac:dyDescent="0.3">
      <c r="A15" s="3"/>
      <c r="B15" s="13" t="s">
        <v>14</v>
      </c>
      <c r="C15" s="13" t="s">
        <v>16</v>
      </c>
      <c r="D15" s="24" t="s">
        <v>17</v>
      </c>
      <c r="E15" s="167" t="s">
        <v>110</v>
      </c>
      <c r="F15" s="167" t="s">
        <v>111</v>
      </c>
      <c r="G15" s="167" t="s">
        <v>112</v>
      </c>
      <c r="H15" s="167" t="s">
        <v>113</v>
      </c>
      <c r="I15" s="167" t="s">
        <v>110</v>
      </c>
      <c r="J15" s="167" t="s">
        <v>111</v>
      </c>
      <c r="K15" s="167" t="s">
        <v>112</v>
      </c>
      <c r="L15" s="167" t="s">
        <v>113</v>
      </c>
      <c r="M15" s="167" t="s">
        <v>110</v>
      </c>
      <c r="N15" s="167" t="s">
        <v>111</v>
      </c>
      <c r="O15" s="167" t="s">
        <v>112</v>
      </c>
      <c r="P15" s="167" t="s">
        <v>113</v>
      </c>
      <c r="Q15" s="167" t="s">
        <v>110</v>
      </c>
      <c r="R15" s="167" t="s">
        <v>111</v>
      </c>
      <c r="S15" s="167" t="s">
        <v>112</v>
      </c>
      <c r="T15" s="167" t="s">
        <v>113</v>
      </c>
      <c r="U15" s="167" t="s">
        <v>110</v>
      </c>
      <c r="V15" s="167" t="s">
        <v>111</v>
      </c>
      <c r="W15" s="167" t="s">
        <v>112</v>
      </c>
      <c r="X15" s="167" t="s">
        <v>113</v>
      </c>
      <c r="Y15" s="167" t="s">
        <v>110</v>
      </c>
      <c r="Z15" s="167" t="s">
        <v>111</v>
      </c>
      <c r="AA15" s="167" t="s">
        <v>112</v>
      </c>
      <c r="AB15" s="167" t="s">
        <v>113</v>
      </c>
      <c r="AC15" s="25" t="s">
        <v>80</v>
      </c>
      <c r="AD15"/>
      <c r="AE15" s="13" t="s">
        <v>14</v>
      </c>
      <c r="AF15" s="13" t="s">
        <v>16</v>
      </c>
      <c r="AG15" s="24" t="s">
        <v>17</v>
      </c>
      <c r="AH15" s="167" t="s">
        <v>110</v>
      </c>
      <c r="AI15" s="167" t="s">
        <v>111</v>
      </c>
      <c r="AJ15" s="167" t="s">
        <v>112</v>
      </c>
      <c r="AK15" s="167" t="s">
        <v>113</v>
      </c>
      <c r="AL15" s="167" t="s">
        <v>110</v>
      </c>
      <c r="AM15" s="167" t="s">
        <v>111</v>
      </c>
      <c r="AN15" s="167" t="s">
        <v>112</v>
      </c>
      <c r="AO15" s="167" t="s">
        <v>113</v>
      </c>
      <c r="AP15" s="167" t="s">
        <v>110</v>
      </c>
      <c r="AQ15" s="167" t="s">
        <v>111</v>
      </c>
      <c r="AR15" s="167" t="s">
        <v>112</v>
      </c>
      <c r="AS15" s="167" t="s">
        <v>113</v>
      </c>
      <c r="AT15" s="167" t="s">
        <v>110</v>
      </c>
      <c r="AU15" s="167" t="s">
        <v>111</v>
      </c>
      <c r="AV15" s="167" t="s">
        <v>112</v>
      </c>
      <c r="AW15" s="167" t="s">
        <v>113</v>
      </c>
      <c r="AX15" s="167" t="s">
        <v>110</v>
      </c>
      <c r="AY15" s="167" t="s">
        <v>111</v>
      </c>
      <c r="AZ15" s="167" t="s">
        <v>112</v>
      </c>
      <c r="BA15" s="167" t="s">
        <v>113</v>
      </c>
      <c r="BB15" s="167" t="s">
        <v>110</v>
      </c>
      <c r="BC15" s="167" t="s">
        <v>111</v>
      </c>
      <c r="BD15" s="167" t="s">
        <v>112</v>
      </c>
      <c r="BE15" s="167" t="s">
        <v>113</v>
      </c>
      <c r="BF15" s="25" t="s">
        <v>80</v>
      </c>
      <c r="BG15"/>
      <c r="BH15" s="13" t="s">
        <v>14</v>
      </c>
      <c r="BI15" s="13" t="s">
        <v>16</v>
      </c>
      <c r="BJ15" s="24" t="s">
        <v>17</v>
      </c>
      <c r="BK15" s="167" t="s">
        <v>110</v>
      </c>
      <c r="BL15" s="167" t="s">
        <v>111</v>
      </c>
      <c r="BM15" s="167" t="s">
        <v>112</v>
      </c>
      <c r="BN15" s="167" t="s">
        <v>113</v>
      </c>
      <c r="BO15" s="167" t="s">
        <v>110</v>
      </c>
      <c r="BP15" s="167" t="s">
        <v>111</v>
      </c>
      <c r="BQ15" s="167" t="s">
        <v>112</v>
      </c>
      <c r="BR15" s="167" t="s">
        <v>113</v>
      </c>
      <c r="BS15" s="167" t="s">
        <v>110</v>
      </c>
      <c r="BT15" s="167" t="s">
        <v>111</v>
      </c>
      <c r="BU15" s="167" t="s">
        <v>112</v>
      </c>
      <c r="BV15" s="167" t="s">
        <v>113</v>
      </c>
      <c r="BW15" s="167" t="s">
        <v>110</v>
      </c>
      <c r="BX15" s="167" t="s">
        <v>111</v>
      </c>
      <c r="BY15" s="167" t="s">
        <v>112</v>
      </c>
      <c r="BZ15" s="167" t="s">
        <v>113</v>
      </c>
      <c r="CA15" s="167" t="s">
        <v>110</v>
      </c>
      <c r="CB15" s="167" t="s">
        <v>111</v>
      </c>
      <c r="CC15" s="167" t="s">
        <v>112</v>
      </c>
      <c r="CD15" s="167" t="s">
        <v>113</v>
      </c>
      <c r="CE15" s="167" t="s">
        <v>110</v>
      </c>
      <c r="CF15" s="167" t="s">
        <v>111</v>
      </c>
      <c r="CG15" s="167" t="s">
        <v>112</v>
      </c>
      <c r="CH15" s="167" t="s">
        <v>113</v>
      </c>
      <c r="CI15" s="25" t="s">
        <v>80</v>
      </c>
      <c r="CJ15"/>
      <c r="CK15" s="13" t="s">
        <v>14</v>
      </c>
      <c r="CL15" s="13" t="s">
        <v>16</v>
      </c>
      <c r="CM15" s="24" t="s">
        <v>17</v>
      </c>
      <c r="CN15" s="167" t="s">
        <v>110</v>
      </c>
      <c r="CO15" s="167" t="s">
        <v>111</v>
      </c>
      <c r="CP15" s="167" t="s">
        <v>112</v>
      </c>
      <c r="CQ15" s="167" t="s">
        <v>113</v>
      </c>
      <c r="CR15" s="167" t="s">
        <v>110</v>
      </c>
      <c r="CS15" s="167" t="s">
        <v>111</v>
      </c>
      <c r="CT15" s="167" t="s">
        <v>112</v>
      </c>
      <c r="CU15" s="167" t="s">
        <v>113</v>
      </c>
      <c r="CV15" s="167" t="s">
        <v>110</v>
      </c>
      <c r="CW15" s="167" t="s">
        <v>111</v>
      </c>
      <c r="CX15" s="167" t="s">
        <v>112</v>
      </c>
      <c r="CY15" s="167" t="s">
        <v>113</v>
      </c>
      <c r="CZ15" s="167" t="s">
        <v>110</v>
      </c>
      <c r="DA15" s="167" t="s">
        <v>111</v>
      </c>
      <c r="DB15" s="167" t="s">
        <v>112</v>
      </c>
      <c r="DC15" s="167" t="s">
        <v>113</v>
      </c>
      <c r="DD15" s="167" t="s">
        <v>110</v>
      </c>
      <c r="DE15" s="167" t="s">
        <v>111</v>
      </c>
      <c r="DF15" s="167" t="s">
        <v>112</v>
      </c>
      <c r="DG15" s="167" t="s">
        <v>113</v>
      </c>
      <c r="DH15" s="167" t="s">
        <v>110</v>
      </c>
      <c r="DI15" s="167" t="s">
        <v>111</v>
      </c>
      <c r="DJ15" s="167" t="s">
        <v>112</v>
      </c>
      <c r="DK15" s="167" t="s">
        <v>113</v>
      </c>
      <c r="DL15" s="25" t="s">
        <v>80</v>
      </c>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row>
    <row r="16" spans="1:163" s="27" customFormat="1" ht="60" customHeight="1" x14ac:dyDescent="0.3">
      <c r="A16" s="30"/>
      <c r="B16" s="99" t="e" cm="1" vm="1">
        <f t="array" ref="B16">_xlfn._xlws.FILTER('Categorías y Medidas'!$C$15:$C$51,'Categorías y Medidas'!I15:I51=2)</f>
        <v>#VALUE!</v>
      </c>
      <c r="C16" s="97" t="e" cm="1" vm="1">
        <f t="array" ref="C16">_xlfn._xlws.FILTER('Categorías y Medidas'!$F$15:$F$51,'Categorías y Medidas'!I15:I51=2)</f>
        <v>#VALUE!</v>
      </c>
      <c r="D16" s="97" t="e" cm="1" vm="1">
        <f t="array" ref="D16">_xlfn._xlws.FILTER('Categorías y Medidas'!$H$15:$H$51,'Categorías y Medidas'!I15:I51=2)</f>
        <v>#VALUE!</v>
      </c>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04" t="s">
        <v>114</v>
      </c>
      <c r="AE16" s="99" t="e" cm="1" vm="1">
        <f t="array" ref="AE16">_xlfn._xlws.FILTER('Categorías y Medidas'!$C$15:$C$51,'Categorías y Medidas'!N15:N51=2)</f>
        <v>#VALUE!</v>
      </c>
      <c r="AF16" s="97" t="e" cm="1" vm="1">
        <f t="array" ref="AF16">_xlfn._xlws.FILTER('Categorías y Medidas'!$F$15:$F$51,'Categorías y Medidas'!N15:N51=2)</f>
        <v>#VALUE!</v>
      </c>
      <c r="AG16" s="97" t="e" cm="1" vm="1">
        <f t="array" ref="AG16">_xlfn._xlws.FILTER('Categorías y Medidas'!$H$15:$H$51,'Categorías y Medidas'!N15:N51=2)</f>
        <v>#VALUE!</v>
      </c>
      <c r="AH16" s="100"/>
      <c r="AI16" s="100"/>
      <c r="AJ16" s="101"/>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4"/>
      <c r="BH16" s="99" t="e" cm="1" vm="1">
        <f t="array" ref="BH16">_xlfn._xlws.FILTER('Categorías y Medidas'!$C$15:$C$51,'Categorías y Medidas'!S15:S51=2)</f>
        <v>#VALUE!</v>
      </c>
      <c r="BI16" s="97" t="e" cm="1" vm="1">
        <f t="array" ref="BI16">_xlfn._xlws.FILTER('Categorías y Medidas'!$F$15:$F$51,'Categorías y Medidas'!S15:S51=2)</f>
        <v>#VALUE!</v>
      </c>
      <c r="BJ16" s="97" t="e" cm="1" vm="1">
        <f t="array" ref="BJ16">_xlfn._xlws.FILTER('Categorías y Medidas'!$H$15:$H$51,'Categorías y Medidas'!S15:S51=2)</f>
        <v>#VALUE!</v>
      </c>
      <c r="BK16" s="104"/>
      <c r="BL16" s="104"/>
      <c r="BM16" s="105"/>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K16" s="99" t="e" cm="1" vm="1">
        <f t="array" ref="CK16">_xlfn._xlws.FILTER('Categorías y Medidas'!$C$15:$C$51,'Categorías y Medidas'!X15:X51=2)</f>
        <v>#VALUE!</v>
      </c>
      <c r="CL16" s="97" t="e" cm="1" vm="1">
        <f t="array" ref="CL16">_xlfn._xlws.FILTER('Categorías y Medidas'!$F$15:$F$51,'Categorías y Medidas'!X15:X51=2)</f>
        <v>#VALUE!</v>
      </c>
      <c r="CM16" s="97" t="e" cm="1" vm="1">
        <f t="array" ref="CM16">_xlfn._xlws.FILTER('Categorías y Medidas'!$H$15:$H$51,'Categorías y Medidas'!X15:X51=2)</f>
        <v>#VALUE!</v>
      </c>
      <c r="CN16" s="104"/>
      <c r="CO16" s="104"/>
      <c r="CP16" s="105"/>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0"/>
    </row>
    <row r="17" spans="1:163" s="27" customFormat="1" ht="75.5" customHeight="1" x14ac:dyDescent="0.3">
      <c r="A17" s="30"/>
      <c r="B17" s="99"/>
      <c r="C17" s="97"/>
      <c r="D17" s="97"/>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04"/>
      <c r="AE17" s="99"/>
      <c r="AF17" s="97"/>
      <c r="AG17" s="97"/>
      <c r="AH17" s="100"/>
      <c r="AI17" s="100"/>
      <c r="AJ17" s="101"/>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4"/>
      <c r="BH17" s="99"/>
      <c r="BI17" s="97"/>
      <c r="BJ17" s="97"/>
      <c r="BK17" s="104"/>
      <c r="BL17" s="104"/>
      <c r="BM17" s="105"/>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K17" s="99"/>
      <c r="CL17" s="97"/>
      <c r="CM17" s="97"/>
      <c r="CN17" s="104"/>
      <c r="CO17" s="104"/>
      <c r="CP17" s="105"/>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0"/>
    </row>
    <row r="18" spans="1:163" s="27" customFormat="1" ht="60" customHeight="1" x14ac:dyDescent="0.3">
      <c r="A18" s="30"/>
      <c r="B18" s="99"/>
      <c r="C18" s="97"/>
      <c r="D18" s="97"/>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04"/>
      <c r="AE18" s="99"/>
      <c r="AF18" s="97"/>
      <c r="AG18" s="97"/>
      <c r="AH18" s="100"/>
      <c r="AI18" s="100"/>
      <c r="AJ18" s="101"/>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4"/>
      <c r="BH18" s="99"/>
      <c r="BI18" s="97"/>
      <c r="BJ18" s="97"/>
      <c r="BK18" s="104"/>
      <c r="BL18" s="104"/>
      <c r="BM18" s="105"/>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K18" s="99"/>
      <c r="CL18" s="97"/>
      <c r="CM18" s="97"/>
      <c r="CN18" s="104"/>
      <c r="CO18" s="104"/>
      <c r="CP18" s="105"/>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0"/>
    </row>
    <row r="19" spans="1:163" s="27" customFormat="1" ht="60" customHeight="1" x14ac:dyDescent="0.3">
      <c r="A19" s="30"/>
      <c r="B19" s="99"/>
      <c r="C19" s="97"/>
      <c r="D19" s="97"/>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04"/>
      <c r="AE19" s="99"/>
      <c r="AF19" s="97"/>
      <c r="AG19" s="97"/>
      <c r="AH19" s="100"/>
      <c r="AI19" s="100"/>
      <c r="AJ19" s="101"/>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4"/>
      <c r="BH19" s="99"/>
      <c r="BI19" s="97"/>
      <c r="BJ19" s="97"/>
      <c r="BK19" s="104"/>
      <c r="BL19" s="104"/>
      <c r="BM19" s="105"/>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K19" s="99"/>
      <c r="CL19" s="97"/>
      <c r="CM19" s="97"/>
      <c r="CN19" s="104"/>
      <c r="CO19" s="104"/>
      <c r="CP19" s="105"/>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0"/>
    </row>
    <row r="20" spans="1:163" ht="60" customHeight="1" x14ac:dyDescent="0.3">
      <c r="A20" s="3"/>
      <c r="B20" s="99"/>
      <c r="C20" s="97"/>
      <c r="D20" s="97"/>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06"/>
      <c r="AD20"/>
      <c r="AE20" s="99"/>
      <c r="AF20" s="97"/>
      <c r="AG20" s="97"/>
      <c r="AH20" s="102"/>
      <c r="AI20" s="102"/>
      <c r="AJ20" s="103"/>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6"/>
      <c r="BG20"/>
      <c r="BH20" s="99"/>
      <c r="BI20" s="97"/>
      <c r="BJ20" s="97"/>
      <c r="BK20" s="106"/>
      <c r="BL20" s="106"/>
      <c r="BM20" s="107"/>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c r="CK20" s="99"/>
      <c r="CL20" s="97"/>
      <c r="CM20" s="97"/>
      <c r="CN20" s="106"/>
      <c r="CO20" s="106"/>
      <c r="CP20" s="107"/>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2"/>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row>
    <row r="21" spans="1:163" ht="60" customHeight="1" x14ac:dyDescent="0.3">
      <c r="A21" s="3"/>
      <c r="B21" s="99"/>
      <c r="C21" s="97"/>
      <c r="D21" s="97"/>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06"/>
      <c r="AD21"/>
      <c r="AE21" s="99"/>
      <c r="AF21" s="97"/>
      <c r="AG21" s="97"/>
      <c r="AH21" s="102"/>
      <c r="AI21" s="102"/>
      <c r="AJ21" s="103"/>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6"/>
      <c r="BG21"/>
      <c r="BH21" s="99"/>
      <c r="BI21" s="97"/>
      <c r="BJ21" s="97"/>
      <c r="BK21" s="106"/>
      <c r="BL21" s="106"/>
      <c r="BM21" s="107"/>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c r="CK21" s="99"/>
      <c r="CL21" s="97"/>
      <c r="CM21" s="97"/>
      <c r="CN21" s="106"/>
      <c r="CO21" s="106"/>
      <c r="CP21" s="107"/>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2"/>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row>
    <row r="22" spans="1:163" ht="60" customHeight="1" x14ac:dyDescent="0.3">
      <c r="A22" s="3"/>
      <c r="B22" s="99"/>
      <c r="C22" s="97"/>
      <c r="D22" s="97"/>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06"/>
      <c r="AD22"/>
      <c r="AE22" s="99"/>
      <c r="AF22" s="97"/>
      <c r="AG22" s="97"/>
      <c r="AH22" s="102"/>
      <c r="AI22" s="102"/>
      <c r="AJ22" s="103"/>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6"/>
      <c r="BG22"/>
      <c r="BH22" s="99"/>
      <c r="BI22" s="97"/>
      <c r="BJ22" s="97"/>
      <c r="BK22" s="106"/>
      <c r="BL22" s="106"/>
      <c r="BM22" s="107"/>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c r="CK22" s="99"/>
      <c r="CL22" s="97"/>
      <c r="CM22" s="97"/>
      <c r="CN22" s="106"/>
      <c r="CO22" s="106"/>
      <c r="CP22" s="107"/>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row>
    <row r="23" spans="1:163" ht="60" customHeight="1" x14ac:dyDescent="0.3">
      <c r="A23" s="3"/>
      <c r="B23" s="99"/>
      <c r="C23" s="97"/>
      <c r="D23" s="97"/>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06"/>
      <c r="AD23"/>
      <c r="AE23" s="99"/>
      <c r="AF23" s="97"/>
      <c r="AG23" s="97"/>
      <c r="AH23" s="102"/>
      <c r="AI23" s="102"/>
      <c r="AJ23" s="103"/>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6"/>
      <c r="BG23"/>
      <c r="BH23" s="99"/>
      <c r="BI23" s="97"/>
      <c r="BJ23" s="97"/>
      <c r="BK23" s="106"/>
      <c r="BL23" s="106"/>
      <c r="BM23" s="107"/>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c r="CK23" s="99"/>
      <c r="CL23" s="97"/>
      <c r="CM23" s="97"/>
      <c r="CN23" s="106"/>
      <c r="CO23" s="106"/>
      <c r="CP23" s="107"/>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2"/>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row>
    <row r="24" spans="1:163" ht="60" customHeight="1" x14ac:dyDescent="0.3">
      <c r="A24" s="3"/>
      <c r="B24" s="99"/>
      <c r="C24" s="97"/>
      <c r="D24" s="97"/>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06"/>
      <c r="AD24"/>
      <c r="AE24" s="99"/>
      <c r="AF24" s="97"/>
      <c r="AG24" s="97"/>
      <c r="AH24" s="102"/>
      <c r="AI24" s="102"/>
      <c r="AJ24" s="103"/>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6"/>
      <c r="BG24"/>
      <c r="BH24" s="99"/>
      <c r="BI24" s="97"/>
      <c r="BJ24" s="97"/>
      <c r="BK24" s="106"/>
      <c r="BL24" s="106"/>
      <c r="BM24" s="107"/>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c r="CK24" s="99"/>
      <c r="CL24" s="97"/>
      <c r="CM24" s="97"/>
      <c r="CN24" s="106"/>
      <c r="CO24" s="106"/>
      <c r="CP24" s="107"/>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2"/>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row>
    <row r="25" spans="1:163" ht="60" customHeight="1" x14ac:dyDescent="0.3">
      <c r="A25" s="3"/>
      <c r="B25" s="99"/>
      <c r="C25" s="97"/>
      <c r="D25" s="97"/>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06"/>
      <c r="AD25"/>
      <c r="AE25" s="99"/>
      <c r="AF25" s="97"/>
      <c r="AG25" s="97"/>
      <c r="AH25" s="102"/>
      <c r="AI25" s="102"/>
      <c r="AJ25" s="103"/>
      <c r="AK25" s="102"/>
      <c r="AL25" s="102"/>
      <c r="AM25" s="102"/>
      <c r="AN25" s="102"/>
      <c r="AO25" s="102"/>
      <c r="AP25" s="102"/>
      <c r="AQ25" s="102"/>
      <c r="AR25" s="102"/>
      <c r="AS25" s="102"/>
      <c r="AT25" s="102"/>
      <c r="AU25" s="102"/>
      <c r="AV25" s="102"/>
      <c r="AW25" s="102"/>
      <c r="AX25" s="102"/>
      <c r="AY25" s="102"/>
      <c r="AZ25" s="102"/>
      <c r="BA25" s="102"/>
      <c r="BB25" s="102"/>
      <c r="BC25" s="102"/>
      <c r="BD25" s="102"/>
      <c r="BE25" s="102"/>
      <c r="BF25" s="106"/>
      <c r="BG25"/>
      <c r="BH25" s="99"/>
      <c r="BI25" s="97"/>
      <c r="BJ25" s="97"/>
      <c r="BK25" s="106"/>
      <c r="BL25" s="106"/>
      <c r="BM25" s="107"/>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c r="CK25" s="99"/>
      <c r="CL25" s="97"/>
      <c r="CM25" s="97"/>
      <c r="CN25" s="106"/>
      <c r="CO25" s="106"/>
      <c r="CP25" s="107"/>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2"/>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row>
    <row r="26" spans="1:163" ht="60" customHeight="1" x14ac:dyDescent="0.3">
      <c r="A26" s="3"/>
      <c r="B26" s="99"/>
      <c r="C26" s="97"/>
      <c r="D26" s="97"/>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06"/>
      <c r="AD26"/>
      <c r="AE26" s="99"/>
      <c r="AF26" s="97"/>
      <c r="AG26" s="97"/>
      <c r="AH26" s="102"/>
      <c r="AI26" s="102"/>
      <c r="AJ26" s="103"/>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6"/>
      <c r="BG26"/>
      <c r="BH26" s="99"/>
      <c r="BI26" s="97"/>
      <c r="BJ26" s="97"/>
      <c r="BK26" s="106"/>
      <c r="BL26" s="106"/>
      <c r="BM26" s="107"/>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c r="CK26" s="99"/>
      <c r="CL26" s="97"/>
      <c r="CM26" s="97"/>
      <c r="CN26" s="106"/>
      <c r="CO26" s="106"/>
      <c r="CP26" s="107"/>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2"/>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row>
    <row r="27" spans="1:163" ht="60" customHeight="1" x14ac:dyDescent="0.3">
      <c r="A27" s="3"/>
      <c r="B27" s="99"/>
      <c r="C27" s="97"/>
      <c r="D27" s="97"/>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06"/>
      <c r="AD27"/>
      <c r="AE27" s="99"/>
      <c r="AF27" s="97"/>
      <c r="AG27" s="97"/>
      <c r="AH27" s="102"/>
      <c r="AI27" s="102"/>
      <c r="AJ27" s="103"/>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6"/>
      <c r="BG27"/>
      <c r="BH27" s="99"/>
      <c r="BI27" s="97"/>
      <c r="BJ27" s="97"/>
      <c r="BK27" s="106"/>
      <c r="BL27" s="106"/>
      <c r="BM27" s="107"/>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c r="CK27" s="99"/>
      <c r="CL27" s="97"/>
      <c r="CM27" s="97"/>
      <c r="CN27" s="106"/>
      <c r="CO27" s="106"/>
      <c r="CP27" s="107"/>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2"/>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row>
    <row r="28" spans="1:163" ht="60" customHeight="1" x14ac:dyDescent="0.3">
      <c r="A28" s="3"/>
      <c r="B28" s="99"/>
      <c r="C28" s="97"/>
      <c r="D28" s="97"/>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06"/>
      <c r="AD28"/>
      <c r="AE28" s="99"/>
      <c r="AF28" s="97"/>
      <c r="AG28" s="97"/>
      <c r="AH28" s="102"/>
      <c r="AI28" s="102"/>
      <c r="AJ28" s="103"/>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6"/>
      <c r="BG28"/>
      <c r="BH28" s="99"/>
      <c r="BI28" s="97"/>
      <c r="BJ28" s="97"/>
      <c r="BK28" s="106"/>
      <c r="BL28" s="106"/>
      <c r="BM28" s="107"/>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c r="CK28" s="99"/>
      <c r="CL28" s="97"/>
      <c r="CM28" s="97"/>
      <c r="CN28" s="106"/>
      <c r="CO28" s="106"/>
      <c r="CP28" s="107"/>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2"/>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row>
    <row r="29" spans="1:163" ht="60" customHeight="1" x14ac:dyDescent="0.3">
      <c r="A29" s="3"/>
      <c r="B29" s="99"/>
      <c r="C29" s="97"/>
      <c r="D29" s="97"/>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06"/>
      <c r="AD29"/>
      <c r="AE29" s="99"/>
      <c r="AF29" s="97"/>
      <c r="AG29" s="97"/>
      <c r="AH29" s="102"/>
      <c r="AI29" s="102"/>
      <c r="AJ29" s="103"/>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6"/>
      <c r="BG29"/>
      <c r="BH29" s="99"/>
      <c r="BI29" s="97"/>
      <c r="BJ29" s="97"/>
      <c r="BK29" s="106"/>
      <c r="BL29" s="106"/>
      <c r="BM29" s="107"/>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c r="CK29" s="99"/>
      <c r="CL29" s="97"/>
      <c r="CM29" s="97"/>
      <c r="CN29" s="106"/>
      <c r="CO29" s="106"/>
      <c r="CP29" s="107"/>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2"/>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row>
    <row r="30" spans="1:163" ht="60" customHeight="1" x14ac:dyDescent="0.3">
      <c r="A30" s="3"/>
      <c r="B30" s="99"/>
      <c r="C30" s="97"/>
      <c r="D30" s="97"/>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06"/>
      <c r="AD30"/>
      <c r="AE30" s="108"/>
      <c r="AF30" s="97"/>
      <c r="AG30" s="97"/>
      <c r="AH30" s="102"/>
      <c r="AI30" s="102"/>
      <c r="AJ30" s="103"/>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6"/>
      <c r="BG30"/>
      <c r="BH30" s="108"/>
      <c r="BI30" s="97"/>
      <c r="BJ30" s="97"/>
      <c r="BK30" s="106"/>
      <c r="BL30" s="106"/>
      <c r="BM30" s="107"/>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c r="CK30" s="108"/>
      <c r="CL30" s="97"/>
      <c r="CM30" s="97"/>
      <c r="CN30" s="106"/>
      <c r="CO30" s="106"/>
      <c r="CP30" s="107"/>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2"/>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row>
    <row r="31" spans="1:163" ht="60" customHeight="1" x14ac:dyDescent="0.3">
      <c r="A31" s="3"/>
      <c r="B31" s="99"/>
      <c r="C31" s="97"/>
      <c r="D31" s="97"/>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06"/>
      <c r="AD31"/>
      <c r="AE31" s="99"/>
      <c r="AF31" s="98"/>
      <c r="AG31" s="97"/>
      <c r="AH31" s="102"/>
      <c r="AI31" s="102"/>
      <c r="AJ31" s="103"/>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6"/>
      <c r="BG31"/>
      <c r="BH31" s="99"/>
      <c r="BI31" s="98"/>
      <c r="BJ31" s="97"/>
      <c r="BK31" s="106"/>
      <c r="BL31" s="106"/>
      <c r="BM31" s="107"/>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c r="CK31" s="99"/>
      <c r="CL31" s="98"/>
      <c r="CM31" s="97"/>
      <c r="CN31" s="106"/>
      <c r="CO31" s="106"/>
      <c r="CP31" s="107"/>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2"/>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row>
    <row r="32" spans="1:163" ht="15" x14ac:dyDescent="0.3">
      <c r="A32" s="3"/>
      <c r="AE32" s="113"/>
      <c r="BH32" s="113"/>
      <c r="CK32" s="113"/>
    </row>
    <row r="33" spans="1:89" ht="15" x14ac:dyDescent="0.3">
      <c r="A33" s="3"/>
      <c r="AE33" s="113"/>
      <c r="BH33" s="113"/>
      <c r="CK33" s="113"/>
    </row>
    <row r="34" spans="1:89" ht="15" x14ac:dyDescent="0.3">
      <c r="A34" s="3"/>
      <c r="AE34" s="113"/>
      <c r="BH34" s="113"/>
      <c r="CK34" s="113"/>
    </row>
    <row r="35" spans="1:89" ht="15" x14ac:dyDescent="0.3">
      <c r="A35" s="3"/>
      <c r="AE35" s="113"/>
      <c r="BH35" s="113"/>
      <c r="CK35" s="113"/>
    </row>
    <row r="36" spans="1:89" ht="15" x14ac:dyDescent="0.3">
      <c r="A36" s="3"/>
      <c r="AE36" s="113"/>
      <c r="BH36" s="113"/>
      <c r="CK36" s="113"/>
    </row>
    <row r="37" spans="1:89" ht="15" x14ac:dyDescent="0.3">
      <c r="A37" s="3"/>
      <c r="AE37" s="113"/>
      <c r="BH37" s="113"/>
      <c r="CK37" s="113"/>
    </row>
    <row r="38" spans="1:89" ht="15" x14ac:dyDescent="0.3">
      <c r="A38" s="3"/>
      <c r="AE38" s="113"/>
      <c r="BH38" s="113"/>
      <c r="CK38" s="113"/>
    </row>
    <row r="39" spans="1:89" ht="15" x14ac:dyDescent="0.3">
      <c r="A39" s="3"/>
      <c r="AE39" s="113"/>
      <c r="BH39" s="113"/>
      <c r="CK39" s="113"/>
    </row>
    <row r="40" spans="1:89" ht="15" x14ac:dyDescent="0.3">
      <c r="A40" s="3"/>
      <c r="AE40" s="113"/>
      <c r="BH40" s="113"/>
      <c r="CK40" s="113"/>
    </row>
    <row r="41" spans="1:89" ht="15" x14ac:dyDescent="0.3">
      <c r="A41" s="3"/>
      <c r="AE41" s="113"/>
      <c r="BH41" s="113"/>
      <c r="CK41" s="113"/>
    </row>
    <row r="42" spans="1:89" ht="15" x14ac:dyDescent="0.3">
      <c r="A42" s="3"/>
      <c r="AE42" s="113"/>
      <c r="BH42" s="113"/>
      <c r="CK42" s="113"/>
    </row>
    <row r="43" spans="1:89" ht="15" x14ac:dyDescent="0.3">
      <c r="A43" s="3"/>
      <c r="AE43" s="113"/>
      <c r="BH43" s="113"/>
      <c r="CK43" s="113"/>
    </row>
    <row r="44" spans="1:89" ht="15" x14ac:dyDescent="0.3">
      <c r="A44" s="3"/>
      <c r="AE44" s="113"/>
      <c r="BH44" s="113"/>
      <c r="CK44" s="113"/>
    </row>
    <row r="45" spans="1:89" ht="15" x14ac:dyDescent="0.3">
      <c r="A45" s="3"/>
      <c r="AE45" s="113"/>
      <c r="BH45" s="113"/>
      <c r="CK45" s="113"/>
    </row>
    <row r="46" spans="1:89" ht="15" x14ac:dyDescent="0.3">
      <c r="A46" s="3"/>
      <c r="AE46" s="113"/>
      <c r="BH46" s="113"/>
      <c r="CK46" s="113"/>
    </row>
    <row r="47" spans="1:89" ht="15" x14ac:dyDescent="0.3">
      <c r="A47" s="3"/>
      <c r="AE47" s="113"/>
      <c r="BH47" s="113"/>
      <c r="CK47" s="113"/>
    </row>
    <row r="48" spans="1:89" ht="15" x14ac:dyDescent="0.3">
      <c r="A48" s="3"/>
      <c r="AE48" s="113"/>
      <c r="BH48" s="113"/>
      <c r="CK48" s="113"/>
    </row>
    <row r="49" spans="1:89" ht="15" x14ac:dyDescent="0.3">
      <c r="A49" s="3"/>
      <c r="AE49" s="113"/>
      <c r="BH49" s="113"/>
      <c r="CK49" s="113"/>
    </row>
    <row r="50" spans="1:89" ht="15" x14ac:dyDescent="0.3">
      <c r="A50" s="3"/>
      <c r="AE50" s="113"/>
      <c r="BH50" s="113"/>
      <c r="CK50" s="113"/>
    </row>
    <row r="51" spans="1:89" ht="15" x14ac:dyDescent="0.3">
      <c r="A51" s="3"/>
      <c r="AE51" s="113"/>
      <c r="BH51" s="113"/>
      <c r="CK51" s="113"/>
    </row>
    <row r="52" spans="1:89" ht="15" x14ac:dyDescent="0.3">
      <c r="A52" s="3"/>
      <c r="AE52" s="113"/>
      <c r="BH52" s="113"/>
      <c r="CK52" s="113"/>
    </row>
    <row r="53" spans="1:89" ht="15" x14ac:dyDescent="0.3">
      <c r="A53" s="3"/>
      <c r="AE53" s="113"/>
      <c r="BH53" s="113"/>
      <c r="CK53" s="113"/>
    </row>
    <row r="54" spans="1:89" ht="15" x14ac:dyDescent="0.3">
      <c r="A54" s="3"/>
      <c r="AE54" s="113"/>
      <c r="BH54" s="113"/>
      <c r="CK54" s="113"/>
    </row>
    <row r="55" spans="1:89" ht="15" x14ac:dyDescent="0.3">
      <c r="A55" s="3"/>
      <c r="AE55" s="113"/>
      <c r="BH55" s="113"/>
      <c r="CK55" s="113"/>
    </row>
    <row r="56" spans="1:89" ht="15" x14ac:dyDescent="0.3">
      <c r="A56" s="3"/>
      <c r="AE56" s="113"/>
      <c r="BH56" s="113"/>
      <c r="CK56" s="113"/>
    </row>
    <row r="57" spans="1:89" ht="15" x14ac:dyDescent="0.3">
      <c r="A57" s="3"/>
      <c r="AE57" s="113"/>
      <c r="BH57" s="113"/>
      <c r="CK57" s="113"/>
    </row>
    <row r="58" spans="1:89" ht="15" x14ac:dyDescent="0.3">
      <c r="A58" s="3"/>
      <c r="AE58" s="113"/>
      <c r="BH58" s="113"/>
      <c r="CK58" s="113"/>
    </row>
    <row r="59" spans="1:89" ht="15" x14ac:dyDescent="0.3">
      <c r="A59" s="3"/>
      <c r="AE59" s="113"/>
      <c r="BH59" s="113"/>
      <c r="CK59" s="113"/>
    </row>
    <row r="60" spans="1:89" ht="15" x14ac:dyDescent="0.3">
      <c r="A60" s="3"/>
      <c r="AE60" s="113"/>
      <c r="BH60" s="113"/>
      <c r="CK60" s="113"/>
    </row>
    <row r="61" spans="1:89" ht="15" x14ac:dyDescent="0.3">
      <c r="A61" s="3"/>
      <c r="AE61" s="113"/>
      <c r="BH61" s="113"/>
      <c r="CK61" s="113"/>
    </row>
    <row r="62" spans="1:89" ht="15" x14ac:dyDescent="0.3">
      <c r="A62" s="3"/>
      <c r="AE62" s="113"/>
      <c r="BH62" s="113"/>
      <c r="CK62" s="113"/>
    </row>
    <row r="63" spans="1:89" ht="15" x14ac:dyDescent="0.3">
      <c r="A63" s="3"/>
      <c r="AE63" s="113"/>
      <c r="BH63" s="113"/>
      <c r="CK63" s="113"/>
    </row>
    <row r="64" spans="1:89" ht="15" x14ac:dyDescent="0.3">
      <c r="A64" s="3"/>
      <c r="AE64" s="113"/>
      <c r="BH64" s="113"/>
      <c r="CK64" s="113"/>
    </row>
    <row r="65" spans="1:89" ht="15" x14ac:dyDescent="0.3">
      <c r="A65" s="3"/>
      <c r="AE65" s="113"/>
      <c r="BH65" s="113"/>
      <c r="CK65" s="113"/>
    </row>
    <row r="66" spans="1:89" ht="15" x14ac:dyDescent="0.3">
      <c r="A66" s="3"/>
      <c r="AE66" s="113"/>
      <c r="BH66" s="113"/>
      <c r="CK66" s="113"/>
    </row>
    <row r="67" spans="1:89" ht="15" x14ac:dyDescent="0.3">
      <c r="A67" s="3"/>
      <c r="AE67" s="113"/>
      <c r="BH67" s="113"/>
      <c r="CK67" s="113"/>
    </row>
    <row r="68" spans="1:89" ht="15" x14ac:dyDescent="0.3">
      <c r="A68" s="3"/>
      <c r="AE68" s="113"/>
      <c r="BH68" s="113"/>
      <c r="CK68" s="113"/>
    </row>
    <row r="69" spans="1:89" ht="15" x14ac:dyDescent="0.3">
      <c r="A69" s="3"/>
      <c r="AE69" s="113"/>
      <c r="BH69" s="113"/>
      <c r="CK69" s="113"/>
    </row>
    <row r="70" spans="1:89" ht="15" x14ac:dyDescent="0.3">
      <c r="A70" s="3"/>
      <c r="AE70" s="113"/>
      <c r="BH70" s="113"/>
      <c r="CK70" s="113"/>
    </row>
    <row r="71" spans="1:89" ht="15" x14ac:dyDescent="0.3">
      <c r="A71" s="3"/>
      <c r="AE71" s="113"/>
      <c r="BH71" s="113"/>
      <c r="CK71" s="113"/>
    </row>
    <row r="72" spans="1:89" ht="15" x14ac:dyDescent="0.3">
      <c r="A72" s="3"/>
      <c r="AE72" s="113"/>
      <c r="BH72" s="113"/>
      <c r="CK72" s="113"/>
    </row>
    <row r="73" spans="1:89" ht="15" x14ac:dyDescent="0.3">
      <c r="A73" s="3"/>
      <c r="AE73" s="113"/>
      <c r="BH73" s="113"/>
      <c r="CK73" s="113"/>
    </row>
    <row r="74" spans="1:89" ht="15" x14ac:dyDescent="0.3">
      <c r="A74" s="3"/>
      <c r="AE74" s="113"/>
      <c r="BH74" s="113"/>
      <c r="CK74" s="113"/>
    </row>
    <row r="75" spans="1:89" ht="15" x14ac:dyDescent="0.3">
      <c r="A75" s="3"/>
      <c r="AE75" s="113"/>
      <c r="BH75" s="113"/>
      <c r="CK75" s="113"/>
    </row>
    <row r="76" spans="1:89" ht="15" x14ac:dyDescent="0.3">
      <c r="A76" s="3"/>
      <c r="AE76" s="113"/>
      <c r="BH76" s="113"/>
      <c r="CK76" s="113"/>
    </row>
    <row r="77" spans="1:89" ht="15" x14ac:dyDescent="0.3">
      <c r="A77" s="3"/>
      <c r="AE77" s="113"/>
      <c r="BH77" s="113"/>
      <c r="CK77" s="113"/>
    </row>
    <row r="78" spans="1:89" ht="15" x14ac:dyDescent="0.3">
      <c r="A78" s="3"/>
      <c r="AE78" s="113"/>
      <c r="BH78" s="113"/>
      <c r="CK78" s="113"/>
    </row>
    <row r="79" spans="1:89" ht="15" x14ac:dyDescent="0.3">
      <c r="A79" s="3"/>
      <c r="AE79" s="113"/>
      <c r="BH79" s="113"/>
      <c r="CK79" s="113"/>
    </row>
    <row r="80" spans="1:89" ht="15" x14ac:dyDescent="0.3">
      <c r="A80" s="3"/>
      <c r="AE80" s="113"/>
      <c r="BH80" s="113"/>
      <c r="CK80" s="113"/>
    </row>
    <row r="81" spans="1:89" ht="15" x14ac:dyDescent="0.3">
      <c r="A81" s="3"/>
      <c r="AE81" s="113"/>
      <c r="BH81" s="113"/>
      <c r="CK81" s="113"/>
    </row>
    <row r="82" spans="1:89" ht="15" x14ac:dyDescent="0.3">
      <c r="A82" s="3"/>
      <c r="AE82" s="113"/>
      <c r="BH82" s="113"/>
      <c r="CK82" s="113"/>
    </row>
    <row r="83" spans="1:89" ht="15" x14ac:dyDescent="0.3">
      <c r="A83" s="3"/>
      <c r="AE83" s="113"/>
      <c r="BH83" s="113"/>
      <c r="CK83" s="113"/>
    </row>
    <row r="84" spans="1:89" ht="15" x14ac:dyDescent="0.3">
      <c r="A84" s="3"/>
      <c r="AE84" s="113"/>
      <c r="BH84" s="113"/>
      <c r="CK84" s="113"/>
    </row>
    <row r="85" spans="1:89" ht="15" x14ac:dyDescent="0.3">
      <c r="A85" s="3"/>
      <c r="AE85" s="113"/>
      <c r="BH85" s="113"/>
      <c r="CK85" s="113"/>
    </row>
    <row r="86" spans="1:89" ht="15" x14ac:dyDescent="0.3">
      <c r="A86" s="3"/>
      <c r="AE86" s="113"/>
      <c r="BH86" s="113"/>
      <c r="CK86" s="113"/>
    </row>
    <row r="87" spans="1:89" ht="15" x14ac:dyDescent="0.3">
      <c r="A87" s="3"/>
      <c r="AE87" s="113"/>
      <c r="BH87" s="113"/>
      <c r="CK87" s="113"/>
    </row>
    <row r="88" spans="1:89" ht="15" x14ac:dyDescent="0.3">
      <c r="A88" s="3"/>
      <c r="AE88" s="113"/>
      <c r="BH88" s="113"/>
      <c r="CK88" s="113"/>
    </row>
    <row r="89" spans="1:89" ht="15" x14ac:dyDescent="0.3">
      <c r="A89" s="3"/>
      <c r="AE89" s="113"/>
      <c r="BH89" s="113"/>
      <c r="CK89" s="113"/>
    </row>
    <row r="90" spans="1:89" ht="15" x14ac:dyDescent="0.3">
      <c r="A90" s="3"/>
      <c r="AE90" s="113"/>
      <c r="BH90" s="113"/>
      <c r="CK90" s="113"/>
    </row>
    <row r="91" spans="1:89" ht="15" x14ac:dyDescent="0.3">
      <c r="A91" s="3"/>
      <c r="AE91" s="113"/>
      <c r="BH91" s="113"/>
      <c r="CK91" s="113"/>
    </row>
    <row r="92" spans="1:89" ht="15" x14ac:dyDescent="0.3">
      <c r="A92" s="3"/>
      <c r="AE92" s="113"/>
      <c r="BH92" s="113"/>
      <c r="CK92" s="113"/>
    </row>
    <row r="93" spans="1:89" ht="15" x14ac:dyDescent="0.3">
      <c r="A93" s="3"/>
      <c r="AE93" s="113"/>
      <c r="BH93" s="113"/>
      <c r="CK93" s="113"/>
    </row>
    <row r="94" spans="1:89" ht="15" x14ac:dyDescent="0.3">
      <c r="A94" s="3"/>
      <c r="AE94" s="113"/>
      <c r="BH94" s="113"/>
      <c r="CK94" s="113"/>
    </row>
    <row r="95" spans="1:89" ht="15" x14ac:dyDescent="0.3">
      <c r="A95" s="3"/>
      <c r="AE95" s="113"/>
      <c r="BH95" s="113"/>
      <c r="CK95" s="113"/>
    </row>
    <row r="96" spans="1:89" ht="15" x14ac:dyDescent="0.3">
      <c r="A96" s="3"/>
      <c r="AE96" s="113"/>
      <c r="BH96" s="113"/>
      <c r="CK96" s="113"/>
    </row>
    <row r="97" spans="1:89" ht="15" x14ac:dyDescent="0.3">
      <c r="A97" s="3"/>
      <c r="AE97" s="113"/>
      <c r="BH97" s="113"/>
      <c r="CK97" s="113"/>
    </row>
    <row r="98" spans="1:89" ht="15" x14ac:dyDescent="0.3">
      <c r="A98" s="3"/>
      <c r="AE98" s="113"/>
      <c r="BH98" s="113"/>
      <c r="CK98" s="113"/>
    </row>
    <row r="99" spans="1:89" ht="15" x14ac:dyDescent="0.3">
      <c r="A99" s="3"/>
      <c r="AE99" s="113"/>
      <c r="BH99" s="113"/>
      <c r="CK99" s="113"/>
    </row>
    <row r="100" spans="1:89" ht="15" x14ac:dyDescent="0.3">
      <c r="A100" s="3"/>
      <c r="AE100" s="113"/>
      <c r="BH100" s="113"/>
      <c r="CK100" s="113"/>
    </row>
    <row r="101" spans="1:89" ht="15" x14ac:dyDescent="0.3">
      <c r="A101" s="3"/>
      <c r="AE101" s="113"/>
      <c r="BH101" s="113"/>
      <c r="CK101" s="113"/>
    </row>
    <row r="102" spans="1:89" ht="15" x14ac:dyDescent="0.3">
      <c r="A102" s="3"/>
      <c r="AE102" s="113"/>
      <c r="BH102" s="113"/>
      <c r="CK102" s="113"/>
    </row>
    <row r="103" spans="1:89" ht="15" x14ac:dyDescent="0.3">
      <c r="A103" s="3"/>
      <c r="AE103" s="113"/>
      <c r="BH103" s="113"/>
      <c r="CK103" s="113"/>
    </row>
    <row r="104" spans="1:89" ht="15" x14ac:dyDescent="0.3">
      <c r="A104" s="3"/>
      <c r="AE104" s="113"/>
      <c r="BH104" s="113"/>
      <c r="CK104" s="113"/>
    </row>
    <row r="105" spans="1:89" ht="15" x14ac:dyDescent="0.3">
      <c r="A105" s="3"/>
      <c r="AE105" s="113"/>
      <c r="BH105" s="113"/>
      <c r="CK105" s="113"/>
    </row>
    <row r="106" spans="1:89" ht="15" x14ac:dyDescent="0.3">
      <c r="A106" s="3"/>
      <c r="AE106" s="113"/>
      <c r="BH106" s="113"/>
      <c r="CK106" s="113"/>
    </row>
    <row r="107" spans="1:89" ht="15" x14ac:dyDescent="0.3">
      <c r="A107" s="3"/>
      <c r="AE107" s="113"/>
      <c r="BH107" s="113"/>
      <c r="CK107" s="113"/>
    </row>
    <row r="108" spans="1:89" ht="15" x14ac:dyDescent="0.3">
      <c r="A108" s="3"/>
      <c r="AE108" s="113"/>
      <c r="BH108" s="113"/>
      <c r="CK108" s="113"/>
    </row>
    <row r="109" spans="1:89" ht="15" x14ac:dyDescent="0.3">
      <c r="A109" s="3"/>
      <c r="AE109" s="113"/>
      <c r="BH109" s="113"/>
      <c r="CK109" s="113"/>
    </row>
    <row r="110" spans="1:89" ht="15" x14ac:dyDescent="0.3">
      <c r="A110" s="3"/>
      <c r="AE110" s="113"/>
      <c r="BH110" s="113"/>
      <c r="CK110" s="113"/>
    </row>
    <row r="111" spans="1:89" ht="15" x14ac:dyDescent="0.3">
      <c r="A111" s="3"/>
      <c r="AE111" s="113"/>
      <c r="BH111" s="113"/>
      <c r="CK111" s="113"/>
    </row>
    <row r="112" spans="1:89" ht="15" x14ac:dyDescent="0.3">
      <c r="A112" s="3"/>
      <c r="AE112" s="113"/>
      <c r="BH112" s="113"/>
      <c r="CK112" s="113"/>
    </row>
    <row r="113" spans="1:89" ht="15" x14ac:dyDescent="0.3">
      <c r="A113" s="3"/>
      <c r="AE113" s="113"/>
      <c r="BH113" s="113"/>
      <c r="CK113" s="113"/>
    </row>
    <row r="114" spans="1:89" ht="15" x14ac:dyDescent="0.3">
      <c r="A114" s="3"/>
      <c r="AE114" s="113"/>
      <c r="BH114" s="113"/>
      <c r="CK114" s="113"/>
    </row>
    <row r="115" spans="1:89" ht="15" x14ac:dyDescent="0.3">
      <c r="A115" s="3"/>
      <c r="AE115" s="113"/>
      <c r="BH115" s="113"/>
      <c r="CK115" s="113"/>
    </row>
    <row r="116" spans="1:89" ht="15" x14ac:dyDescent="0.3">
      <c r="A116" s="3"/>
      <c r="AE116" s="113"/>
      <c r="BH116" s="113"/>
      <c r="CK116" s="113"/>
    </row>
    <row r="117" spans="1:89" ht="15" x14ac:dyDescent="0.3">
      <c r="A117" s="3"/>
      <c r="AE117" s="113"/>
      <c r="BH117" s="113"/>
      <c r="CK117" s="113"/>
    </row>
    <row r="118" spans="1:89" ht="15" x14ac:dyDescent="0.3">
      <c r="A118" s="3"/>
      <c r="AE118" s="113"/>
      <c r="BH118" s="113"/>
      <c r="CK118" s="113"/>
    </row>
    <row r="119" spans="1:89" ht="15" x14ac:dyDescent="0.3">
      <c r="A119" s="3"/>
      <c r="AE119" s="113"/>
      <c r="BH119" s="113"/>
      <c r="CK119" s="113"/>
    </row>
    <row r="120" spans="1:89" ht="15" x14ac:dyDescent="0.3">
      <c r="A120" s="3"/>
      <c r="AE120" s="113"/>
      <c r="BH120" s="113"/>
      <c r="CK120" s="113"/>
    </row>
    <row r="121" spans="1:89" ht="15" x14ac:dyDescent="0.3">
      <c r="A121" s="3"/>
      <c r="AE121" s="113"/>
      <c r="BH121" s="113"/>
      <c r="CK121" s="113"/>
    </row>
    <row r="122" spans="1:89" ht="15" x14ac:dyDescent="0.3">
      <c r="A122" s="3"/>
      <c r="AE122" s="113"/>
      <c r="BH122" s="113"/>
      <c r="CK122" s="113"/>
    </row>
    <row r="123" spans="1:89" ht="15" x14ac:dyDescent="0.3">
      <c r="A123" s="3"/>
      <c r="AE123" s="113"/>
      <c r="BH123" s="113"/>
      <c r="CK123" s="113"/>
    </row>
    <row r="124" spans="1:89" ht="15" x14ac:dyDescent="0.3">
      <c r="A124" s="3"/>
      <c r="AE124" s="113"/>
      <c r="BH124" s="113"/>
      <c r="CK124" s="113"/>
    </row>
    <row r="125" spans="1:89" ht="15" x14ac:dyDescent="0.3">
      <c r="A125" s="3"/>
      <c r="AE125" s="113"/>
      <c r="BH125" s="113"/>
      <c r="CK125" s="113"/>
    </row>
    <row r="126" spans="1:89" ht="15" x14ac:dyDescent="0.3">
      <c r="A126" s="3"/>
      <c r="AE126" s="113"/>
      <c r="BH126" s="113"/>
      <c r="CK126" s="113"/>
    </row>
    <row r="127" spans="1:89" ht="15" x14ac:dyDescent="0.3">
      <c r="A127" s="3"/>
      <c r="AE127" s="113"/>
      <c r="BH127" s="113"/>
      <c r="CK127" s="113"/>
    </row>
    <row r="128" spans="1:89" ht="15" x14ac:dyDescent="0.3">
      <c r="A128" s="3"/>
      <c r="AE128" s="113"/>
      <c r="BH128" s="113"/>
      <c r="CK128" s="113"/>
    </row>
    <row r="129" spans="1:89" ht="15" x14ac:dyDescent="0.3">
      <c r="A129" s="3"/>
      <c r="AE129" s="113"/>
      <c r="BH129" s="113"/>
      <c r="CK129" s="113"/>
    </row>
    <row r="130" spans="1:89" ht="15" x14ac:dyDescent="0.3">
      <c r="A130" s="3"/>
      <c r="AE130" s="113"/>
      <c r="BH130" s="113"/>
      <c r="CK130" s="113"/>
    </row>
    <row r="131" spans="1:89" ht="15" x14ac:dyDescent="0.3">
      <c r="A131" s="3"/>
      <c r="AE131" s="113"/>
      <c r="BH131" s="113"/>
      <c r="CK131" s="113"/>
    </row>
    <row r="132" spans="1:89" ht="15" x14ac:dyDescent="0.3">
      <c r="A132" s="3"/>
      <c r="AE132" s="113"/>
      <c r="BH132" s="113"/>
      <c r="CK132" s="113"/>
    </row>
    <row r="133" spans="1:89" ht="15" x14ac:dyDescent="0.3">
      <c r="A133" s="3"/>
      <c r="AE133" s="113"/>
      <c r="BH133" s="113"/>
      <c r="CK133" s="113"/>
    </row>
    <row r="134" spans="1:89" ht="15" x14ac:dyDescent="0.3">
      <c r="A134" s="3"/>
      <c r="AE134" s="113"/>
      <c r="BH134" s="113"/>
      <c r="CK134" s="113"/>
    </row>
    <row r="135" spans="1:89" ht="15" x14ac:dyDescent="0.3">
      <c r="A135" s="3"/>
      <c r="AE135" s="113"/>
      <c r="BH135" s="113"/>
      <c r="CK135" s="113"/>
    </row>
    <row r="136" spans="1:89" ht="15" x14ac:dyDescent="0.3">
      <c r="A136" s="3"/>
      <c r="AE136" s="113"/>
      <c r="BH136" s="113"/>
      <c r="CK136" s="113"/>
    </row>
    <row r="137" spans="1:89" ht="15" x14ac:dyDescent="0.3">
      <c r="A137" s="3"/>
      <c r="AE137" s="113"/>
      <c r="BH137" s="113"/>
      <c r="CK137" s="113"/>
    </row>
    <row r="138" spans="1:89" ht="15" x14ac:dyDescent="0.3">
      <c r="A138" s="3"/>
      <c r="AE138" s="113"/>
      <c r="BH138" s="113"/>
      <c r="CK138" s="113"/>
    </row>
    <row r="139" spans="1:89" ht="15" x14ac:dyDescent="0.3">
      <c r="A139" s="3"/>
      <c r="AE139" s="113"/>
      <c r="BH139" s="113"/>
      <c r="CK139" s="113"/>
    </row>
    <row r="140" spans="1:89" ht="15" x14ac:dyDescent="0.3">
      <c r="A140" s="3"/>
      <c r="AE140" s="113"/>
      <c r="BH140" s="113"/>
      <c r="CK140" s="113"/>
    </row>
    <row r="141" spans="1:89" ht="15" x14ac:dyDescent="0.3">
      <c r="A141" s="3"/>
      <c r="AE141" s="113"/>
      <c r="BH141" s="113"/>
      <c r="CK141" s="113"/>
    </row>
    <row r="142" spans="1:89" ht="15" x14ac:dyDescent="0.3">
      <c r="A142" s="3"/>
      <c r="AE142" s="113"/>
      <c r="BH142" s="113"/>
      <c r="CK142" s="113"/>
    </row>
    <row r="143" spans="1:89" ht="15" x14ac:dyDescent="0.3">
      <c r="A143" s="3"/>
      <c r="AE143" s="113"/>
      <c r="BH143" s="113"/>
      <c r="CK143" s="113"/>
    </row>
    <row r="144" spans="1:89" ht="15" x14ac:dyDescent="0.3">
      <c r="A144" s="3"/>
      <c r="AE144" s="113"/>
      <c r="BH144" s="113"/>
      <c r="CK144" s="113"/>
    </row>
    <row r="145" spans="1:89" ht="15" x14ac:dyDescent="0.3">
      <c r="A145" s="3"/>
      <c r="AE145" s="113"/>
      <c r="BH145" s="113"/>
      <c r="CK145" s="113"/>
    </row>
    <row r="146" spans="1:89" ht="15" x14ac:dyDescent="0.3">
      <c r="A146" s="3"/>
      <c r="AE146" s="113"/>
      <c r="BH146" s="113"/>
      <c r="CK146" s="113"/>
    </row>
    <row r="147" spans="1:89" ht="15" x14ac:dyDescent="0.3">
      <c r="A147" s="3"/>
      <c r="AE147" s="113"/>
      <c r="BH147" s="113"/>
      <c r="CK147" s="113"/>
    </row>
    <row r="148" spans="1:89" ht="15" x14ac:dyDescent="0.3">
      <c r="A148" s="3"/>
      <c r="AE148" s="113"/>
      <c r="BH148" s="113"/>
      <c r="CK148" s="113"/>
    </row>
    <row r="149" spans="1:89" ht="15" x14ac:dyDescent="0.3">
      <c r="A149" s="3"/>
      <c r="AE149" s="113"/>
      <c r="BH149" s="113"/>
      <c r="CK149" s="113"/>
    </row>
    <row r="150" spans="1:89" ht="15" x14ac:dyDescent="0.3">
      <c r="A150" s="3"/>
      <c r="AE150" s="113"/>
      <c r="BH150" s="113"/>
      <c r="CK150" s="113"/>
    </row>
    <row r="151" spans="1:89" ht="15" x14ac:dyDescent="0.3">
      <c r="A151" s="3"/>
      <c r="AE151" s="113"/>
      <c r="BH151" s="113"/>
      <c r="CK151" s="113"/>
    </row>
    <row r="152" spans="1:89" ht="15" x14ac:dyDescent="0.3">
      <c r="A152" s="3"/>
      <c r="AE152" s="113"/>
      <c r="BH152" s="113"/>
      <c r="CK152" s="113"/>
    </row>
    <row r="153" spans="1:89" ht="15" x14ac:dyDescent="0.3">
      <c r="A153" s="3"/>
      <c r="AE153" s="113"/>
      <c r="BH153" s="113"/>
      <c r="CK153" s="113"/>
    </row>
    <row r="154" spans="1:89" ht="15" x14ac:dyDescent="0.3">
      <c r="A154" s="3"/>
      <c r="AE154" s="113"/>
      <c r="BH154" s="113"/>
      <c r="CK154" s="113"/>
    </row>
    <row r="155" spans="1:89" ht="15" x14ac:dyDescent="0.3">
      <c r="A155" s="3"/>
      <c r="AE155" s="113"/>
      <c r="BH155" s="113"/>
      <c r="CK155" s="113"/>
    </row>
    <row r="156" spans="1:89" ht="15" x14ac:dyDescent="0.3">
      <c r="A156" s="3"/>
      <c r="AE156" s="113"/>
      <c r="BH156" s="113"/>
      <c r="CK156" s="113"/>
    </row>
    <row r="157" spans="1:89" ht="15" x14ac:dyDescent="0.3">
      <c r="A157" s="3"/>
      <c r="AE157" s="113"/>
      <c r="BH157" s="113"/>
      <c r="CK157" s="113"/>
    </row>
    <row r="158" spans="1:89" ht="15" x14ac:dyDescent="0.3">
      <c r="A158" s="3"/>
      <c r="AE158" s="113"/>
      <c r="BH158" s="113"/>
      <c r="CK158" s="113"/>
    </row>
    <row r="159" spans="1:89" ht="15" x14ac:dyDescent="0.3">
      <c r="A159" s="3"/>
      <c r="AE159" s="113"/>
      <c r="BH159" s="113"/>
      <c r="CK159" s="113"/>
    </row>
    <row r="160" spans="1:89" ht="15" x14ac:dyDescent="0.3">
      <c r="A160" s="3"/>
      <c r="AE160" s="113"/>
      <c r="BH160" s="113"/>
      <c r="CK160" s="113"/>
    </row>
    <row r="161" spans="1:89" ht="15" x14ac:dyDescent="0.3">
      <c r="A161" s="3"/>
      <c r="AE161" s="113"/>
      <c r="BH161" s="113"/>
      <c r="CK161" s="113"/>
    </row>
    <row r="162" spans="1:89" ht="15" x14ac:dyDescent="0.3">
      <c r="A162" s="3"/>
      <c r="AE162" s="113"/>
      <c r="BH162" s="113"/>
      <c r="CK162" s="113"/>
    </row>
    <row r="163" spans="1:89" ht="15" x14ac:dyDescent="0.3">
      <c r="A163" s="3"/>
      <c r="AE163" s="113"/>
      <c r="BH163" s="113"/>
      <c r="CK163" s="113"/>
    </row>
    <row r="164" spans="1:89" ht="15" x14ac:dyDescent="0.3">
      <c r="A164" s="3"/>
      <c r="AE164" s="113"/>
      <c r="BH164" s="113"/>
      <c r="CK164" s="113"/>
    </row>
    <row r="165" spans="1:89" ht="15" x14ac:dyDescent="0.3">
      <c r="A165" s="3"/>
      <c r="AE165" s="113"/>
      <c r="BH165" s="113"/>
      <c r="CK165" s="113"/>
    </row>
    <row r="166" spans="1:89" ht="15" x14ac:dyDescent="0.3">
      <c r="A166" s="3"/>
      <c r="AE166" s="113"/>
      <c r="BH166" s="113"/>
      <c r="CK166" s="113"/>
    </row>
    <row r="167" spans="1:89" ht="15" x14ac:dyDescent="0.3">
      <c r="A167" s="3"/>
      <c r="AE167" s="113"/>
      <c r="BH167" s="113"/>
      <c r="CK167" s="113"/>
    </row>
    <row r="168" spans="1:89" ht="15" x14ac:dyDescent="0.3">
      <c r="A168" s="3"/>
      <c r="AE168" s="113"/>
      <c r="BH168" s="113"/>
      <c r="CK168" s="113"/>
    </row>
    <row r="169" spans="1:89" ht="15" x14ac:dyDescent="0.3">
      <c r="A169" s="3"/>
      <c r="AE169" s="113"/>
      <c r="BH169" s="113"/>
      <c r="CK169" s="113"/>
    </row>
    <row r="170" spans="1:89" ht="15" x14ac:dyDescent="0.3">
      <c r="A170" s="3"/>
      <c r="AE170" s="113"/>
      <c r="BH170" s="113"/>
      <c r="CK170" s="113"/>
    </row>
    <row r="171" spans="1:89" ht="15" x14ac:dyDescent="0.3">
      <c r="A171" s="3"/>
      <c r="AE171" s="113"/>
      <c r="BH171" s="113"/>
      <c r="CK171" s="113"/>
    </row>
    <row r="172" spans="1:89" ht="15" x14ac:dyDescent="0.3">
      <c r="A172" s="3"/>
      <c r="AE172" s="113"/>
      <c r="BH172" s="113"/>
      <c r="CK172" s="113"/>
    </row>
    <row r="173" spans="1:89" ht="15" x14ac:dyDescent="0.3">
      <c r="A173" s="3"/>
      <c r="AE173" s="113"/>
      <c r="BH173" s="113"/>
      <c r="CK173" s="113"/>
    </row>
    <row r="174" spans="1:89" ht="15" x14ac:dyDescent="0.3">
      <c r="A174" s="3"/>
      <c r="AE174" s="113"/>
      <c r="BH174" s="113"/>
      <c r="CK174" s="113"/>
    </row>
    <row r="175" spans="1:89" ht="15" x14ac:dyDescent="0.3">
      <c r="A175" s="3"/>
      <c r="AE175" s="113"/>
      <c r="BH175" s="113"/>
      <c r="CK175" s="113"/>
    </row>
    <row r="176" spans="1:89" ht="15" x14ac:dyDescent="0.3">
      <c r="A176" s="3"/>
      <c r="AE176" s="113"/>
      <c r="BH176" s="113"/>
      <c r="CK176" s="113"/>
    </row>
    <row r="177" spans="1:89" ht="15" x14ac:dyDescent="0.3">
      <c r="A177" s="3"/>
      <c r="AE177" s="113"/>
      <c r="BH177" s="113"/>
      <c r="CK177" s="113"/>
    </row>
    <row r="178" spans="1:89" ht="15" x14ac:dyDescent="0.3">
      <c r="A178" s="3"/>
      <c r="AE178" s="113"/>
      <c r="BH178" s="113"/>
      <c r="CK178" s="113"/>
    </row>
    <row r="179" spans="1:89" ht="15" x14ac:dyDescent="0.3">
      <c r="A179" s="3"/>
      <c r="AE179" s="113"/>
      <c r="BH179" s="113"/>
      <c r="CK179" s="113"/>
    </row>
    <row r="180" spans="1:89" ht="15" x14ac:dyDescent="0.3">
      <c r="A180" s="3"/>
      <c r="AE180" s="113"/>
      <c r="BH180" s="113"/>
      <c r="CK180" s="113"/>
    </row>
    <row r="181" spans="1:89" ht="15" x14ac:dyDescent="0.3">
      <c r="A181" s="3"/>
      <c r="AE181" s="113"/>
      <c r="BH181" s="113"/>
      <c r="CK181" s="113"/>
    </row>
    <row r="182" spans="1:89" ht="15" x14ac:dyDescent="0.3">
      <c r="A182" s="3"/>
      <c r="AE182" s="113"/>
      <c r="BH182" s="113"/>
      <c r="CK182" s="113"/>
    </row>
    <row r="183" spans="1:89" ht="15" x14ac:dyDescent="0.3">
      <c r="A183" s="3"/>
      <c r="AE183" s="113"/>
      <c r="BH183" s="113"/>
      <c r="CK183" s="113"/>
    </row>
    <row r="184" spans="1:89" ht="15" x14ac:dyDescent="0.3">
      <c r="A184" s="3"/>
      <c r="AE184" s="113"/>
      <c r="BH184" s="113"/>
      <c r="CK184" s="113"/>
    </row>
    <row r="185" spans="1:89" ht="15" x14ac:dyDescent="0.3">
      <c r="A185" s="3"/>
      <c r="AE185" s="113"/>
      <c r="BH185" s="113"/>
      <c r="CK185" s="113"/>
    </row>
    <row r="186" spans="1:89" ht="15" x14ac:dyDescent="0.3">
      <c r="A186" s="3"/>
      <c r="AE186" s="113"/>
      <c r="BH186" s="113"/>
      <c r="CK186" s="113"/>
    </row>
    <row r="187" spans="1:89" ht="15" x14ac:dyDescent="0.3">
      <c r="A187" s="3"/>
      <c r="AE187" s="113"/>
      <c r="BH187" s="113"/>
      <c r="CK187" s="113"/>
    </row>
    <row r="188" spans="1:89" ht="15" x14ac:dyDescent="0.3">
      <c r="A188" s="3"/>
      <c r="AE188" s="113"/>
      <c r="BH188" s="113"/>
      <c r="CK188" s="113"/>
    </row>
    <row r="189" spans="1:89" ht="15" x14ac:dyDescent="0.3">
      <c r="A189" s="3"/>
      <c r="AE189" s="113"/>
      <c r="BH189" s="113"/>
      <c r="CK189" s="113"/>
    </row>
    <row r="190" spans="1:89" ht="15" x14ac:dyDescent="0.3">
      <c r="A190" s="3"/>
      <c r="AE190" s="113"/>
      <c r="BH190" s="113"/>
      <c r="CK190" s="113"/>
    </row>
    <row r="191" spans="1:89" ht="15" x14ac:dyDescent="0.3">
      <c r="A191" s="3"/>
      <c r="AE191" s="113"/>
      <c r="BH191" s="113"/>
      <c r="CK191" s="113"/>
    </row>
    <row r="192" spans="1:89" ht="15" x14ac:dyDescent="0.3">
      <c r="A192" s="3"/>
      <c r="AE192" s="113"/>
      <c r="BH192" s="113"/>
      <c r="CK192" s="113"/>
    </row>
    <row r="193" spans="1:89" ht="15" x14ac:dyDescent="0.3">
      <c r="A193" s="3"/>
      <c r="AE193" s="113"/>
      <c r="BH193" s="113"/>
      <c r="CK193" s="113"/>
    </row>
    <row r="194" spans="1:89" ht="15" x14ac:dyDescent="0.3">
      <c r="A194" s="3"/>
      <c r="AE194" s="113"/>
      <c r="BH194" s="113"/>
      <c r="CK194" s="113"/>
    </row>
    <row r="195" spans="1:89" ht="15" x14ac:dyDescent="0.3">
      <c r="A195" s="3"/>
      <c r="AE195" s="113"/>
      <c r="BH195" s="113"/>
      <c r="CK195" s="113"/>
    </row>
    <row r="196" spans="1:89" ht="15" x14ac:dyDescent="0.3">
      <c r="A196" s="3"/>
      <c r="AE196" s="113"/>
      <c r="BH196" s="113"/>
      <c r="CK196" s="113"/>
    </row>
    <row r="197" spans="1:89" ht="15" x14ac:dyDescent="0.3">
      <c r="A197" s="3"/>
      <c r="AE197" s="113"/>
      <c r="BH197" s="113"/>
      <c r="CK197" s="113"/>
    </row>
    <row r="198" spans="1:89" ht="15" x14ac:dyDescent="0.3">
      <c r="A198" s="3"/>
      <c r="AE198" s="113"/>
      <c r="BH198" s="113"/>
      <c r="CK198" s="113"/>
    </row>
    <row r="199" spans="1:89" ht="15" x14ac:dyDescent="0.3">
      <c r="A199" s="3"/>
      <c r="AE199" s="113"/>
      <c r="BH199" s="113"/>
      <c r="CK199" s="113"/>
    </row>
    <row r="200" spans="1:89" ht="15" x14ac:dyDescent="0.3">
      <c r="A200" s="3"/>
      <c r="AE200" s="113"/>
      <c r="BH200" s="113"/>
      <c r="CK200" s="113"/>
    </row>
    <row r="201" spans="1:89" ht="15" x14ac:dyDescent="0.3">
      <c r="A201" s="3"/>
      <c r="AE201" s="113"/>
      <c r="BH201" s="113"/>
      <c r="CK201" s="113"/>
    </row>
    <row r="202" spans="1:89" ht="15" x14ac:dyDescent="0.3">
      <c r="A202" s="3"/>
      <c r="AE202" s="113"/>
      <c r="BH202" s="113"/>
      <c r="CK202" s="113"/>
    </row>
    <row r="203" spans="1:89" ht="15" x14ac:dyDescent="0.3">
      <c r="A203" s="3"/>
      <c r="AE203" s="113"/>
      <c r="BH203" s="113"/>
      <c r="CK203" s="113"/>
    </row>
    <row r="204" spans="1:89" ht="15" x14ac:dyDescent="0.3">
      <c r="A204" s="3"/>
      <c r="AE204" s="113"/>
      <c r="BH204" s="113"/>
      <c r="CK204" s="113"/>
    </row>
    <row r="205" spans="1:89" ht="15" x14ac:dyDescent="0.3">
      <c r="A205" s="3"/>
      <c r="AE205" s="113"/>
      <c r="BH205" s="113"/>
      <c r="CK205" s="113"/>
    </row>
    <row r="206" spans="1:89" ht="15" x14ac:dyDescent="0.3">
      <c r="A206" s="3"/>
      <c r="AE206" s="113"/>
      <c r="BH206" s="113"/>
      <c r="CK206" s="113"/>
    </row>
    <row r="207" spans="1:89" ht="15" x14ac:dyDescent="0.3">
      <c r="A207" s="3"/>
      <c r="AE207" s="113"/>
      <c r="BH207" s="113"/>
      <c r="CK207" s="113"/>
    </row>
    <row r="208" spans="1:89" ht="15" x14ac:dyDescent="0.3">
      <c r="A208" s="3"/>
      <c r="AE208" s="113"/>
      <c r="BH208" s="113"/>
      <c r="CK208" s="113"/>
    </row>
    <row r="209" spans="1:89" ht="15" x14ac:dyDescent="0.3">
      <c r="A209" s="3"/>
      <c r="AE209" s="113"/>
      <c r="BH209" s="113"/>
      <c r="CK209" s="113"/>
    </row>
    <row r="210" spans="1:89" ht="15" x14ac:dyDescent="0.3">
      <c r="A210" s="3"/>
      <c r="AE210" s="113"/>
      <c r="BH210" s="113"/>
      <c r="CK210" s="113"/>
    </row>
    <row r="211" spans="1:89" ht="15" x14ac:dyDescent="0.3">
      <c r="A211" s="3"/>
      <c r="AE211" s="113"/>
      <c r="BH211" s="113"/>
      <c r="CK211" s="113"/>
    </row>
    <row r="212" spans="1:89" ht="15" x14ac:dyDescent="0.3">
      <c r="A212" s="3"/>
      <c r="AE212" s="113"/>
      <c r="BH212" s="113"/>
      <c r="CK212" s="113"/>
    </row>
    <row r="213" spans="1:89" ht="15" x14ac:dyDescent="0.3">
      <c r="A213" s="3"/>
      <c r="AE213" s="113"/>
      <c r="BH213" s="113"/>
      <c r="CK213" s="113"/>
    </row>
    <row r="214" spans="1:89" ht="15" x14ac:dyDescent="0.3">
      <c r="A214" s="3"/>
      <c r="AE214" s="113"/>
      <c r="BH214" s="113"/>
      <c r="CK214" s="113"/>
    </row>
    <row r="215" spans="1:89" ht="15" x14ac:dyDescent="0.3">
      <c r="A215" s="3"/>
      <c r="AE215" s="113"/>
      <c r="BH215" s="113"/>
      <c r="CK215" s="113"/>
    </row>
    <row r="216" spans="1:89" ht="15" x14ac:dyDescent="0.3">
      <c r="A216" s="3"/>
      <c r="AE216" s="113"/>
      <c r="BH216" s="113"/>
      <c r="CK216" s="113"/>
    </row>
    <row r="217" spans="1:89" ht="15" x14ac:dyDescent="0.3">
      <c r="A217" s="3"/>
      <c r="AE217" s="113"/>
      <c r="BH217" s="113"/>
      <c r="CK217" s="113"/>
    </row>
    <row r="218" spans="1:89" ht="15" x14ac:dyDescent="0.3">
      <c r="A218" s="3"/>
      <c r="AE218" s="113"/>
      <c r="BH218" s="113"/>
      <c r="CK218" s="113"/>
    </row>
    <row r="219" spans="1:89" ht="15" x14ac:dyDescent="0.3">
      <c r="A219" s="3"/>
      <c r="AE219" s="113"/>
      <c r="BH219" s="113"/>
      <c r="CK219" s="113"/>
    </row>
    <row r="220" spans="1:89" ht="15" x14ac:dyDescent="0.3">
      <c r="A220" s="3"/>
      <c r="AE220" s="113"/>
      <c r="BH220" s="113"/>
      <c r="CK220" s="113"/>
    </row>
    <row r="221" spans="1:89" ht="15" x14ac:dyDescent="0.3">
      <c r="A221" s="3"/>
      <c r="AE221" s="113"/>
      <c r="BH221" s="113"/>
      <c r="CK221" s="113"/>
    </row>
    <row r="222" spans="1:89" ht="15" x14ac:dyDescent="0.3">
      <c r="A222" s="3"/>
      <c r="AE222" s="113"/>
      <c r="BH222" s="113"/>
      <c r="CK222" s="113"/>
    </row>
    <row r="223" spans="1:89" ht="15" x14ac:dyDescent="0.3">
      <c r="A223" s="3"/>
      <c r="AE223" s="113"/>
      <c r="BH223" s="113"/>
      <c r="CK223" s="113"/>
    </row>
    <row r="224" spans="1:89" ht="15" x14ac:dyDescent="0.3">
      <c r="A224" s="3"/>
      <c r="AE224" s="113"/>
      <c r="BH224" s="113"/>
      <c r="CK224" s="113"/>
    </row>
    <row r="225" spans="1:89" ht="15" x14ac:dyDescent="0.3">
      <c r="A225" s="3"/>
      <c r="AE225" s="113"/>
      <c r="BH225" s="113"/>
      <c r="CK225" s="113"/>
    </row>
    <row r="226" spans="1:89" ht="15" x14ac:dyDescent="0.3">
      <c r="A226" s="3"/>
      <c r="AE226" s="113"/>
      <c r="BH226" s="113"/>
      <c r="CK226" s="113"/>
    </row>
    <row r="227" spans="1:89" ht="15" x14ac:dyDescent="0.3">
      <c r="A227" s="3"/>
      <c r="AE227" s="113"/>
      <c r="BH227" s="113"/>
      <c r="CK227" s="113"/>
    </row>
    <row r="228" spans="1:89" ht="15" x14ac:dyDescent="0.3">
      <c r="A228" s="3"/>
      <c r="AE228" s="113"/>
      <c r="BH228" s="113"/>
      <c r="CK228" s="113"/>
    </row>
    <row r="229" spans="1:89" ht="15" x14ac:dyDescent="0.3">
      <c r="A229" s="3"/>
      <c r="AE229" s="113"/>
      <c r="BH229" s="113"/>
      <c r="CK229" s="113"/>
    </row>
    <row r="230" spans="1:89" ht="15" x14ac:dyDescent="0.3">
      <c r="A230" s="3"/>
      <c r="AE230" s="113"/>
      <c r="BH230" s="113"/>
      <c r="CK230" s="113"/>
    </row>
    <row r="231" spans="1:89" ht="15" x14ac:dyDescent="0.3">
      <c r="A231" s="3"/>
      <c r="AE231" s="113"/>
      <c r="BH231" s="113"/>
      <c r="CK231" s="113"/>
    </row>
    <row r="232" spans="1:89" ht="15" x14ac:dyDescent="0.3">
      <c r="A232" s="3"/>
      <c r="AE232" s="113"/>
      <c r="BH232" s="113"/>
      <c r="CK232" s="113"/>
    </row>
    <row r="233" spans="1:89" ht="15" x14ac:dyDescent="0.3">
      <c r="A233" s="3"/>
      <c r="AE233" s="113"/>
      <c r="BH233" s="113"/>
      <c r="CK233" s="113"/>
    </row>
    <row r="234" spans="1:89" ht="15" x14ac:dyDescent="0.3">
      <c r="A234" s="3"/>
      <c r="AE234" s="113"/>
      <c r="BH234" s="113"/>
      <c r="CK234" s="113"/>
    </row>
    <row r="235" spans="1:89" ht="15" x14ac:dyDescent="0.3">
      <c r="A235" s="3"/>
      <c r="AE235" s="113"/>
      <c r="BH235" s="113"/>
      <c r="CK235" s="113"/>
    </row>
    <row r="236" spans="1:89" ht="15" x14ac:dyDescent="0.3">
      <c r="A236" s="3"/>
      <c r="AE236" s="113"/>
      <c r="BH236" s="113"/>
      <c r="CK236" s="113"/>
    </row>
    <row r="237" spans="1:89" ht="15" x14ac:dyDescent="0.3">
      <c r="A237" s="3"/>
      <c r="AE237" s="113"/>
      <c r="BH237" s="113"/>
      <c r="CK237" s="113"/>
    </row>
    <row r="238" spans="1:89" ht="15" x14ac:dyDescent="0.3">
      <c r="A238" s="3"/>
      <c r="AE238" s="113"/>
      <c r="BH238" s="113"/>
      <c r="CK238" s="113"/>
    </row>
    <row r="239" spans="1:89" ht="15" x14ac:dyDescent="0.3">
      <c r="A239" s="3"/>
      <c r="AE239" s="113"/>
      <c r="BH239" s="113"/>
      <c r="CK239" s="113"/>
    </row>
    <row r="240" spans="1:89" ht="15" x14ac:dyDescent="0.3">
      <c r="A240" s="3"/>
      <c r="AE240" s="113"/>
      <c r="BH240" s="113"/>
      <c r="CK240" s="113"/>
    </row>
    <row r="241" spans="1:89" ht="15" x14ac:dyDescent="0.3">
      <c r="A241" s="3"/>
      <c r="AE241" s="113"/>
      <c r="BH241" s="113"/>
      <c r="CK241" s="113"/>
    </row>
    <row r="242" spans="1:89" ht="15" x14ac:dyDescent="0.3">
      <c r="A242" s="3"/>
      <c r="AE242" s="113"/>
      <c r="BH242" s="113"/>
      <c r="CK242" s="113"/>
    </row>
    <row r="243" spans="1:89" ht="15" x14ac:dyDescent="0.3">
      <c r="A243" s="3"/>
      <c r="AE243" s="113"/>
      <c r="BH243" s="113"/>
      <c r="CK243" s="113"/>
    </row>
    <row r="244" spans="1:89" ht="15" x14ac:dyDescent="0.3">
      <c r="A244" s="3"/>
      <c r="AE244" s="113"/>
      <c r="BH244" s="113"/>
      <c r="CK244" s="113"/>
    </row>
    <row r="245" spans="1:89" ht="15" x14ac:dyDescent="0.3">
      <c r="A245" s="3"/>
      <c r="AE245" s="113"/>
      <c r="BH245" s="113"/>
      <c r="CK245" s="113"/>
    </row>
    <row r="246" spans="1:89" ht="15" x14ac:dyDescent="0.3">
      <c r="A246" s="3"/>
      <c r="AE246" s="113"/>
      <c r="BH246" s="113"/>
      <c r="CK246" s="113"/>
    </row>
    <row r="247" spans="1:89" ht="15" x14ac:dyDescent="0.3">
      <c r="A247" s="3"/>
      <c r="AE247" s="113"/>
      <c r="BH247" s="113"/>
      <c r="CK247" s="113"/>
    </row>
    <row r="248" spans="1:89" ht="15" x14ac:dyDescent="0.3">
      <c r="A248" s="3"/>
      <c r="AE248" s="113"/>
      <c r="BH248" s="113"/>
      <c r="CK248" s="113"/>
    </row>
    <row r="249" spans="1:89" ht="15" x14ac:dyDescent="0.3">
      <c r="A249" s="3"/>
      <c r="AE249" s="113"/>
      <c r="BH249" s="113"/>
      <c r="CK249" s="113"/>
    </row>
    <row r="250" spans="1:89" ht="15" x14ac:dyDescent="0.3">
      <c r="A250" s="3"/>
      <c r="AE250" s="113"/>
      <c r="BH250" s="113"/>
      <c r="CK250" s="113"/>
    </row>
    <row r="251" spans="1:89" ht="15" x14ac:dyDescent="0.3">
      <c r="A251" s="3"/>
      <c r="AE251" s="113"/>
      <c r="BH251" s="113"/>
      <c r="CK251" s="113"/>
    </row>
    <row r="252" spans="1:89" ht="15" x14ac:dyDescent="0.3">
      <c r="A252" s="3"/>
      <c r="AE252" s="113"/>
      <c r="BH252" s="113"/>
      <c r="CK252" s="113"/>
    </row>
    <row r="253" spans="1:89" ht="15" x14ac:dyDescent="0.3">
      <c r="A253" s="3"/>
      <c r="AE253" s="113"/>
      <c r="BH253" s="113"/>
      <c r="CK253" s="113"/>
    </row>
    <row r="254" spans="1:89" ht="15" x14ac:dyDescent="0.3">
      <c r="A254" s="3"/>
      <c r="AE254" s="113"/>
      <c r="BH254" s="113"/>
      <c r="CK254" s="113"/>
    </row>
    <row r="255" spans="1:89" ht="15" x14ac:dyDescent="0.3">
      <c r="A255" s="3"/>
      <c r="AE255" s="113"/>
      <c r="BH255" s="113"/>
      <c r="CK255" s="113"/>
    </row>
    <row r="256" spans="1:89" ht="15" x14ac:dyDescent="0.3">
      <c r="A256" s="3"/>
      <c r="AE256" s="113"/>
      <c r="BH256" s="113"/>
      <c r="CK256" s="113"/>
    </row>
    <row r="257" spans="1:89" ht="15" x14ac:dyDescent="0.3">
      <c r="A257" s="3"/>
      <c r="AE257" s="113"/>
      <c r="BH257" s="113"/>
      <c r="CK257" s="113"/>
    </row>
    <row r="258" spans="1:89" ht="15" x14ac:dyDescent="0.3">
      <c r="A258" s="3"/>
      <c r="AE258" s="113"/>
      <c r="BH258" s="113"/>
      <c r="CK258" s="113"/>
    </row>
    <row r="259" spans="1:89" ht="15" x14ac:dyDescent="0.3">
      <c r="A259" s="3"/>
      <c r="AE259" s="113"/>
      <c r="BH259" s="113"/>
      <c r="CK259" s="113"/>
    </row>
    <row r="260" spans="1:89" ht="15" x14ac:dyDescent="0.3">
      <c r="A260" s="3"/>
      <c r="AE260" s="113"/>
      <c r="BH260" s="113"/>
      <c r="CK260" s="113"/>
    </row>
    <row r="261" spans="1:89" ht="15" x14ac:dyDescent="0.3">
      <c r="A261" s="3"/>
      <c r="AE261" s="113"/>
      <c r="BH261" s="113"/>
      <c r="CK261" s="113"/>
    </row>
    <row r="262" spans="1:89" ht="15" x14ac:dyDescent="0.3">
      <c r="A262" s="3"/>
      <c r="AE262" s="113"/>
      <c r="BH262" s="113"/>
      <c r="CK262" s="113"/>
    </row>
    <row r="263" spans="1:89" ht="15" x14ac:dyDescent="0.3">
      <c r="A263" s="3"/>
      <c r="AE263" s="113"/>
      <c r="BH263" s="113"/>
      <c r="CK263" s="113"/>
    </row>
    <row r="264" spans="1:89" ht="15" x14ac:dyDescent="0.3">
      <c r="A264" s="3"/>
      <c r="AE264" s="113"/>
      <c r="BH264" s="113"/>
      <c r="CK264" s="113"/>
    </row>
    <row r="265" spans="1:89" ht="15" x14ac:dyDescent="0.3">
      <c r="A265" s="3"/>
      <c r="AE265" s="113"/>
      <c r="BH265" s="113"/>
      <c r="CK265" s="113"/>
    </row>
    <row r="266" spans="1:89" ht="15" x14ac:dyDescent="0.3">
      <c r="A266" s="3"/>
      <c r="AE266" s="113"/>
      <c r="BH266" s="113"/>
      <c r="CK266" s="113"/>
    </row>
    <row r="267" spans="1:89" ht="15" x14ac:dyDescent="0.3">
      <c r="A267" s="3"/>
      <c r="AE267" s="113"/>
      <c r="BH267" s="113"/>
      <c r="CK267" s="113"/>
    </row>
    <row r="268" spans="1:89" ht="15" x14ac:dyDescent="0.3">
      <c r="A268" s="3"/>
      <c r="AE268" s="113"/>
      <c r="BH268" s="113"/>
      <c r="CK268" s="113"/>
    </row>
    <row r="269" spans="1:89" ht="15" x14ac:dyDescent="0.3">
      <c r="A269" s="3"/>
      <c r="AE269" s="113"/>
      <c r="BH269" s="113"/>
      <c r="CK269" s="113"/>
    </row>
    <row r="270" spans="1:89" ht="15" x14ac:dyDescent="0.3">
      <c r="A270" s="3"/>
      <c r="AE270" s="113"/>
      <c r="BH270" s="113"/>
      <c r="CK270" s="113"/>
    </row>
    <row r="271" spans="1:89" ht="15" x14ac:dyDescent="0.3">
      <c r="A271" s="3"/>
      <c r="AE271" s="113"/>
      <c r="BH271" s="113"/>
      <c r="CK271" s="113"/>
    </row>
    <row r="272" spans="1:89" ht="15" x14ac:dyDescent="0.3">
      <c r="A272" s="3"/>
      <c r="AE272" s="113"/>
      <c r="BH272" s="113"/>
      <c r="CK272" s="113"/>
    </row>
    <row r="273" spans="1:89" ht="15" x14ac:dyDescent="0.3">
      <c r="A273" s="3"/>
      <c r="AE273" s="113"/>
      <c r="BH273" s="113"/>
      <c r="CK273" s="113"/>
    </row>
    <row r="274" spans="1:89" ht="15" x14ac:dyDescent="0.3">
      <c r="A274" s="3"/>
      <c r="AE274" s="113"/>
      <c r="BH274" s="113"/>
      <c r="CK274" s="113"/>
    </row>
    <row r="275" spans="1:89" ht="15" x14ac:dyDescent="0.3">
      <c r="A275" s="3"/>
      <c r="AE275" s="113"/>
      <c r="BH275" s="113"/>
      <c r="CK275" s="113"/>
    </row>
    <row r="276" spans="1:89" ht="15" x14ac:dyDescent="0.3">
      <c r="A276" s="3"/>
      <c r="AE276" s="113"/>
      <c r="BH276" s="113"/>
      <c r="CK276" s="113"/>
    </row>
    <row r="277" spans="1:89" ht="15" x14ac:dyDescent="0.3">
      <c r="A277" s="3"/>
      <c r="AE277" s="113"/>
      <c r="BH277" s="113"/>
      <c r="CK277" s="113"/>
    </row>
    <row r="278" spans="1:89" ht="15" x14ac:dyDescent="0.3">
      <c r="A278" s="3"/>
      <c r="AE278" s="113"/>
      <c r="BH278" s="113"/>
      <c r="CK278" s="113"/>
    </row>
    <row r="279" spans="1:89" ht="15" x14ac:dyDescent="0.3">
      <c r="A279" s="3"/>
      <c r="AE279" s="113"/>
      <c r="BH279" s="113"/>
      <c r="CK279" s="113"/>
    </row>
    <row r="280" spans="1:89" ht="15" x14ac:dyDescent="0.3">
      <c r="A280" s="3"/>
      <c r="AE280" s="113"/>
      <c r="BH280" s="113"/>
      <c r="CK280" s="113"/>
    </row>
    <row r="281" spans="1:89" ht="15" x14ac:dyDescent="0.3">
      <c r="A281" s="3"/>
      <c r="AE281" s="113"/>
      <c r="BH281" s="113"/>
      <c r="CK281" s="113"/>
    </row>
    <row r="282" spans="1:89" ht="15" x14ac:dyDescent="0.3">
      <c r="A282" s="3"/>
      <c r="AE282" s="113"/>
      <c r="BH282" s="113"/>
      <c r="CK282" s="113"/>
    </row>
    <row r="283" spans="1:89" ht="15" x14ac:dyDescent="0.3">
      <c r="A283" s="3"/>
      <c r="AE283" s="113"/>
      <c r="BH283" s="113"/>
      <c r="CK283" s="113"/>
    </row>
    <row r="284" spans="1:89" ht="15" x14ac:dyDescent="0.3">
      <c r="A284" s="3"/>
      <c r="AE284" s="113"/>
      <c r="BH284" s="113"/>
      <c r="CK284" s="113"/>
    </row>
    <row r="285" spans="1:89" ht="15" x14ac:dyDescent="0.3">
      <c r="A285" s="3"/>
      <c r="AE285" s="113"/>
      <c r="BH285" s="113"/>
      <c r="CK285" s="113"/>
    </row>
    <row r="286" spans="1:89" ht="15" x14ac:dyDescent="0.3">
      <c r="A286" s="3"/>
      <c r="AE286" s="113"/>
      <c r="BH286" s="113"/>
      <c r="CK286" s="113"/>
    </row>
    <row r="287" spans="1:89" ht="15" x14ac:dyDescent="0.3">
      <c r="A287" s="3"/>
      <c r="AE287" s="113"/>
      <c r="BH287" s="113"/>
      <c r="CK287" s="113"/>
    </row>
    <row r="288" spans="1:89" ht="15" x14ac:dyDescent="0.3">
      <c r="A288" s="3"/>
      <c r="AE288" s="113"/>
      <c r="BH288" s="113"/>
      <c r="CK288" s="113"/>
    </row>
    <row r="289" spans="1:89" ht="15" x14ac:dyDescent="0.3">
      <c r="A289" s="3"/>
      <c r="AE289" s="113"/>
      <c r="BH289" s="113"/>
      <c r="CK289" s="113"/>
    </row>
    <row r="290" spans="1:89" ht="15" x14ac:dyDescent="0.3">
      <c r="A290" s="3"/>
      <c r="AE290" s="113"/>
      <c r="BH290" s="113"/>
      <c r="CK290" s="113"/>
    </row>
    <row r="291" spans="1:89" ht="15" x14ac:dyDescent="0.3">
      <c r="A291" s="3"/>
      <c r="AE291" s="113"/>
      <c r="BH291" s="113"/>
      <c r="CK291" s="113"/>
    </row>
    <row r="292" spans="1:89" ht="15" x14ac:dyDescent="0.3">
      <c r="A292" s="3"/>
      <c r="AE292" s="113"/>
      <c r="BH292" s="113"/>
      <c r="CK292" s="113"/>
    </row>
    <row r="293" spans="1:89" ht="15" x14ac:dyDescent="0.3">
      <c r="A293" s="3"/>
      <c r="AE293" s="113"/>
      <c r="BH293" s="113"/>
      <c r="CK293" s="113"/>
    </row>
    <row r="294" spans="1:89" ht="15" x14ac:dyDescent="0.3">
      <c r="A294" s="3"/>
      <c r="AE294" s="113"/>
      <c r="BH294" s="113"/>
      <c r="CK294" s="113"/>
    </row>
    <row r="295" spans="1:89" ht="15" x14ac:dyDescent="0.3">
      <c r="A295" s="3"/>
      <c r="AE295" s="113"/>
      <c r="BH295" s="113"/>
      <c r="CK295" s="113"/>
    </row>
    <row r="296" spans="1:89" ht="15" x14ac:dyDescent="0.3">
      <c r="A296" s="3"/>
      <c r="AE296" s="113"/>
      <c r="BH296" s="113"/>
      <c r="CK296" s="113"/>
    </row>
    <row r="297" spans="1:89" ht="15" x14ac:dyDescent="0.3">
      <c r="A297" s="3"/>
      <c r="AE297" s="113"/>
      <c r="BH297" s="113"/>
      <c r="CK297" s="113"/>
    </row>
    <row r="298" spans="1:89" ht="15" x14ac:dyDescent="0.3">
      <c r="A298" s="3"/>
      <c r="AE298" s="113"/>
      <c r="BH298" s="113"/>
      <c r="CK298" s="113"/>
    </row>
    <row r="299" spans="1:89" ht="15" x14ac:dyDescent="0.3">
      <c r="A299" s="3"/>
      <c r="AE299" s="113"/>
      <c r="BH299" s="113"/>
      <c r="CK299" s="113"/>
    </row>
    <row r="300" spans="1:89" ht="15" x14ac:dyDescent="0.3">
      <c r="A300" s="3"/>
      <c r="AE300" s="113"/>
      <c r="BH300" s="113"/>
      <c r="CK300" s="113"/>
    </row>
    <row r="301" spans="1:89" ht="15" x14ac:dyDescent="0.3">
      <c r="A301" s="3"/>
      <c r="AE301" s="113"/>
      <c r="BH301" s="113"/>
      <c r="CK301" s="113"/>
    </row>
    <row r="302" spans="1:89" ht="15" x14ac:dyDescent="0.3">
      <c r="A302" s="3"/>
      <c r="AE302" s="113"/>
      <c r="BH302" s="113"/>
      <c r="CK302" s="113"/>
    </row>
    <row r="303" spans="1:89" ht="15" x14ac:dyDescent="0.3">
      <c r="A303" s="3"/>
      <c r="AE303" s="113"/>
      <c r="BH303" s="113"/>
      <c r="CK303" s="113"/>
    </row>
    <row r="304" spans="1:89" ht="15" x14ac:dyDescent="0.3">
      <c r="A304" s="3"/>
      <c r="AE304" s="113"/>
      <c r="BH304" s="113"/>
      <c r="CK304" s="113"/>
    </row>
    <row r="305" spans="1:89" ht="15" x14ac:dyDescent="0.3">
      <c r="A305" s="3"/>
      <c r="AE305" s="113"/>
      <c r="BH305" s="113"/>
      <c r="CK305" s="113"/>
    </row>
    <row r="306" spans="1:89" ht="15" x14ac:dyDescent="0.3">
      <c r="A306" s="3"/>
      <c r="AE306" s="113"/>
      <c r="BH306" s="113"/>
      <c r="CK306" s="113"/>
    </row>
    <row r="307" spans="1:89" ht="15" x14ac:dyDescent="0.3">
      <c r="A307" s="3"/>
      <c r="AE307" s="113"/>
      <c r="BH307" s="113"/>
      <c r="CK307" s="113"/>
    </row>
    <row r="308" spans="1:89" ht="15" x14ac:dyDescent="0.3">
      <c r="A308" s="3"/>
      <c r="AE308" s="113"/>
      <c r="BH308" s="113"/>
      <c r="CK308" s="113"/>
    </row>
    <row r="309" spans="1:89" ht="15" x14ac:dyDescent="0.3">
      <c r="A309" s="3"/>
      <c r="AE309" s="113"/>
      <c r="BH309" s="113"/>
      <c r="CK309" s="113"/>
    </row>
    <row r="310" spans="1:89" ht="15" x14ac:dyDescent="0.3">
      <c r="A310" s="3"/>
      <c r="AE310" s="113"/>
      <c r="BH310" s="113"/>
      <c r="CK310" s="113"/>
    </row>
    <row r="311" spans="1:89" ht="15" x14ac:dyDescent="0.3">
      <c r="A311" s="3"/>
      <c r="AE311" s="113"/>
      <c r="BH311" s="113"/>
      <c r="CK311" s="113"/>
    </row>
    <row r="312" spans="1:89" ht="15" x14ac:dyDescent="0.3">
      <c r="A312" s="3"/>
      <c r="AE312" s="113"/>
      <c r="BH312" s="113"/>
      <c r="CK312" s="113"/>
    </row>
    <row r="313" spans="1:89" ht="15" x14ac:dyDescent="0.3">
      <c r="A313" s="3"/>
      <c r="AE313" s="113"/>
      <c r="BH313" s="113"/>
      <c r="CK313" s="113"/>
    </row>
    <row r="314" spans="1:89" ht="15" x14ac:dyDescent="0.3">
      <c r="A314" s="3"/>
      <c r="AE314" s="113"/>
      <c r="BH314" s="113"/>
      <c r="CK314" s="113"/>
    </row>
    <row r="315" spans="1:89" ht="15" x14ac:dyDescent="0.3">
      <c r="A315" s="3"/>
      <c r="AE315" s="113"/>
      <c r="BH315" s="113"/>
      <c r="CK315" s="113"/>
    </row>
    <row r="316" spans="1:89" ht="15" x14ac:dyDescent="0.3">
      <c r="A316" s="3"/>
      <c r="AE316" s="113"/>
      <c r="BH316" s="113"/>
      <c r="CK316" s="113"/>
    </row>
    <row r="317" spans="1:89" ht="15" x14ac:dyDescent="0.3">
      <c r="A317" s="3"/>
      <c r="AE317" s="113"/>
      <c r="BH317" s="113"/>
      <c r="CK317" s="113"/>
    </row>
    <row r="318" spans="1:89" ht="15" x14ac:dyDescent="0.3">
      <c r="A318" s="3"/>
      <c r="AE318" s="113"/>
      <c r="BH318" s="113"/>
      <c r="CK318" s="113"/>
    </row>
    <row r="319" spans="1:89" ht="15" x14ac:dyDescent="0.3">
      <c r="A319" s="3"/>
      <c r="AE319" s="113"/>
      <c r="BH319" s="113"/>
      <c r="CK319" s="113"/>
    </row>
    <row r="320" spans="1:89" ht="15" x14ac:dyDescent="0.3">
      <c r="A320" s="3"/>
      <c r="AE320" s="113"/>
      <c r="BH320" s="113"/>
      <c r="CK320" s="113"/>
    </row>
    <row r="321" spans="1:89" ht="15" x14ac:dyDescent="0.3">
      <c r="A321" s="3"/>
      <c r="AE321" s="113"/>
      <c r="BH321" s="113"/>
      <c r="CK321" s="113"/>
    </row>
    <row r="322" spans="1:89" ht="15" x14ac:dyDescent="0.3">
      <c r="A322" s="3"/>
      <c r="AE322" s="113"/>
      <c r="BH322" s="113"/>
      <c r="CK322" s="113"/>
    </row>
    <row r="323" spans="1:89" ht="15" x14ac:dyDescent="0.3">
      <c r="A323" s="3"/>
      <c r="AE323" s="113"/>
      <c r="BH323" s="113"/>
      <c r="CK323" s="113"/>
    </row>
    <row r="324" spans="1:89" ht="15" x14ac:dyDescent="0.3">
      <c r="A324" s="3"/>
      <c r="AE324" s="113"/>
      <c r="BH324" s="113"/>
      <c r="CK324" s="113"/>
    </row>
    <row r="325" spans="1:89" ht="15" x14ac:dyDescent="0.3">
      <c r="A325" s="3"/>
      <c r="AE325" s="113"/>
      <c r="BH325" s="113"/>
      <c r="CK325" s="113"/>
    </row>
    <row r="326" spans="1:89" ht="15" x14ac:dyDescent="0.3">
      <c r="A326" s="3"/>
      <c r="AE326" s="113"/>
      <c r="BH326" s="113"/>
      <c r="CK326" s="113"/>
    </row>
    <row r="327" spans="1:89" ht="15" x14ac:dyDescent="0.3">
      <c r="A327" s="3"/>
      <c r="AE327" s="113"/>
      <c r="BH327" s="113"/>
      <c r="CK327" s="113"/>
    </row>
    <row r="328" spans="1:89" ht="15" x14ac:dyDescent="0.3">
      <c r="A328" s="3"/>
      <c r="AE328" s="113"/>
      <c r="BH328" s="113"/>
      <c r="CK328" s="113"/>
    </row>
    <row r="329" spans="1:89" ht="15" x14ac:dyDescent="0.3">
      <c r="A329" s="3"/>
      <c r="AE329" s="113"/>
      <c r="BH329" s="113"/>
      <c r="CK329" s="113"/>
    </row>
    <row r="330" spans="1:89" ht="15" x14ac:dyDescent="0.3">
      <c r="A330" s="3"/>
      <c r="AE330" s="113"/>
      <c r="BH330" s="113"/>
      <c r="CK330" s="113"/>
    </row>
    <row r="331" spans="1:89" ht="15" x14ac:dyDescent="0.3">
      <c r="A331" s="3"/>
      <c r="AE331" s="113"/>
      <c r="BH331" s="113"/>
      <c r="CK331" s="113"/>
    </row>
    <row r="332" spans="1:89" ht="15" x14ac:dyDescent="0.3">
      <c r="A332" s="3"/>
      <c r="AE332" s="113"/>
      <c r="BH332" s="113"/>
      <c r="CK332" s="113"/>
    </row>
    <row r="333" spans="1:89" ht="15" x14ac:dyDescent="0.3">
      <c r="A333" s="3"/>
      <c r="AE333" s="113"/>
      <c r="BH333" s="113"/>
      <c r="CK333" s="113"/>
    </row>
    <row r="334" spans="1:89" ht="15" x14ac:dyDescent="0.3">
      <c r="A334" s="3"/>
      <c r="AE334" s="113"/>
      <c r="BH334" s="113"/>
      <c r="CK334" s="113"/>
    </row>
    <row r="335" spans="1:89" ht="15" x14ac:dyDescent="0.3">
      <c r="A335" s="3"/>
      <c r="AE335" s="113"/>
      <c r="BH335" s="113"/>
      <c r="CK335" s="113"/>
    </row>
    <row r="336" spans="1:89" ht="15" x14ac:dyDescent="0.3">
      <c r="A336" s="3"/>
      <c r="AE336" s="113"/>
      <c r="BH336" s="113"/>
      <c r="CK336" s="113"/>
    </row>
    <row r="337" spans="1:89" ht="15" x14ac:dyDescent="0.3">
      <c r="A337" s="3"/>
      <c r="AE337" s="113"/>
      <c r="BH337" s="113"/>
      <c r="CK337" s="113"/>
    </row>
    <row r="338" spans="1:89" ht="15" x14ac:dyDescent="0.3">
      <c r="A338" s="3"/>
      <c r="AE338" s="113"/>
      <c r="BH338" s="113"/>
      <c r="CK338" s="113"/>
    </row>
    <row r="339" spans="1:89" ht="15" x14ac:dyDescent="0.3">
      <c r="A339" s="3"/>
      <c r="AE339" s="113"/>
      <c r="BH339" s="113"/>
      <c r="CK339" s="113"/>
    </row>
    <row r="340" spans="1:89" ht="15" x14ac:dyDescent="0.3">
      <c r="A340" s="3"/>
      <c r="AE340" s="113"/>
      <c r="BH340" s="113"/>
      <c r="CK340" s="113"/>
    </row>
    <row r="341" spans="1:89" ht="15" x14ac:dyDescent="0.3">
      <c r="A341" s="3"/>
      <c r="AE341" s="113"/>
      <c r="BH341" s="113"/>
      <c r="CK341" s="113"/>
    </row>
    <row r="342" spans="1:89" ht="15" x14ac:dyDescent="0.3">
      <c r="A342" s="3"/>
      <c r="AE342" s="113"/>
      <c r="BH342" s="113"/>
      <c r="CK342" s="113"/>
    </row>
    <row r="343" spans="1:89" ht="15" x14ac:dyDescent="0.3">
      <c r="A343" s="3"/>
      <c r="AE343" s="113"/>
      <c r="BH343" s="113"/>
      <c r="CK343" s="113"/>
    </row>
    <row r="344" spans="1:89" ht="15" x14ac:dyDescent="0.3">
      <c r="A344" s="3"/>
      <c r="AE344" s="113"/>
      <c r="BH344" s="113"/>
      <c r="CK344" s="113"/>
    </row>
    <row r="345" spans="1:89" ht="15" x14ac:dyDescent="0.3">
      <c r="A345" s="3"/>
      <c r="AE345" s="113"/>
      <c r="BH345" s="113"/>
      <c r="CK345" s="113"/>
    </row>
    <row r="346" spans="1:89" ht="15" x14ac:dyDescent="0.3">
      <c r="A346" s="3"/>
      <c r="AE346" s="113"/>
      <c r="BH346" s="113"/>
      <c r="CK346" s="113"/>
    </row>
    <row r="347" spans="1:89" ht="15" x14ac:dyDescent="0.3">
      <c r="A347" s="3"/>
      <c r="AE347" s="113"/>
      <c r="BH347" s="113"/>
      <c r="CK347" s="113"/>
    </row>
    <row r="348" spans="1:89" ht="15" x14ac:dyDescent="0.3">
      <c r="A348" s="3"/>
      <c r="AE348" s="113"/>
      <c r="BH348" s="113"/>
      <c r="CK348" s="113"/>
    </row>
    <row r="349" spans="1:89" ht="15" x14ac:dyDescent="0.3">
      <c r="A349" s="3"/>
      <c r="AE349" s="113"/>
      <c r="BH349" s="113"/>
      <c r="CK349" s="113"/>
    </row>
    <row r="350" spans="1:89" ht="15" x14ac:dyDescent="0.3">
      <c r="A350" s="3"/>
      <c r="AE350" s="113"/>
      <c r="BH350" s="113"/>
      <c r="CK350" s="113"/>
    </row>
    <row r="351" spans="1:89" ht="15" x14ac:dyDescent="0.3">
      <c r="A351" s="3"/>
      <c r="AE351" s="113"/>
      <c r="BH351" s="113"/>
      <c r="CK351" s="113"/>
    </row>
    <row r="352" spans="1:89" ht="15" x14ac:dyDescent="0.3">
      <c r="A352" s="3"/>
      <c r="AE352" s="113"/>
      <c r="BH352" s="113"/>
      <c r="CK352" s="113"/>
    </row>
    <row r="353" spans="1:89" ht="15" x14ac:dyDescent="0.3">
      <c r="A353" s="3"/>
      <c r="AE353" s="113"/>
      <c r="BH353" s="113"/>
      <c r="CK353" s="113"/>
    </row>
    <row r="354" spans="1:89" ht="15" x14ac:dyDescent="0.3">
      <c r="A354" s="3"/>
      <c r="AE354" s="113"/>
      <c r="BH354" s="113"/>
      <c r="CK354" s="113"/>
    </row>
    <row r="355" spans="1:89" ht="15" x14ac:dyDescent="0.3">
      <c r="A355" s="3"/>
      <c r="AE355" s="113"/>
      <c r="BH355" s="113"/>
      <c r="CK355" s="113"/>
    </row>
    <row r="356" spans="1:89" ht="15" x14ac:dyDescent="0.3">
      <c r="A356" s="3"/>
      <c r="AE356" s="113"/>
      <c r="BH356" s="113"/>
      <c r="CK356" s="113"/>
    </row>
    <row r="357" spans="1:89" ht="15" x14ac:dyDescent="0.3">
      <c r="A357" s="3"/>
      <c r="AE357" s="113"/>
      <c r="BH357" s="113"/>
      <c r="CK357" s="113"/>
    </row>
    <row r="358" spans="1:89" ht="15" x14ac:dyDescent="0.3">
      <c r="A358" s="3"/>
      <c r="AE358" s="113"/>
      <c r="BH358" s="113"/>
      <c r="CK358" s="113"/>
    </row>
    <row r="359" spans="1:89" ht="15" x14ac:dyDescent="0.3">
      <c r="A359" s="3"/>
      <c r="AE359" s="113"/>
      <c r="BH359" s="113"/>
      <c r="CK359" s="113"/>
    </row>
    <row r="360" spans="1:89" ht="15" x14ac:dyDescent="0.3">
      <c r="A360" s="3"/>
      <c r="AE360" s="113"/>
      <c r="BH360" s="113"/>
      <c r="CK360" s="113"/>
    </row>
    <row r="361" spans="1:89" ht="15" x14ac:dyDescent="0.3">
      <c r="A361" s="3"/>
      <c r="AE361" s="113"/>
      <c r="BH361" s="113"/>
      <c r="CK361" s="113"/>
    </row>
    <row r="362" spans="1:89" ht="15" x14ac:dyDescent="0.3">
      <c r="A362" s="3"/>
      <c r="AE362" s="113"/>
      <c r="BH362" s="113"/>
      <c r="CK362" s="113"/>
    </row>
    <row r="363" spans="1:89" ht="15" x14ac:dyDescent="0.3">
      <c r="A363" s="3"/>
      <c r="AE363" s="113"/>
      <c r="BH363" s="113"/>
      <c r="CK363" s="113"/>
    </row>
    <row r="364" spans="1:89" ht="15" x14ac:dyDescent="0.3">
      <c r="A364" s="3"/>
      <c r="AE364" s="113"/>
      <c r="BH364" s="113"/>
      <c r="CK364" s="113"/>
    </row>
    <row r="365" spans="1:89" ht="15" x14ac:dyDescent="0.3">
      <c r="A365" s="3"/>
      <c r="AE365" s="113"/>
      <c r="BH365" s="113"/>
      <c r="CK365" s="113"/>
    </row>
    <row r="366" spans="1:89" ht="15" x14ac:dyDescent="0.3">
      <c r="A366" s="3"/>
      <c r="AE366" s="113"/>
      <c r="BH366" s="113"/>
      <c r="CK366" s="113"/>
    </row>
    <row r="367" spans="1:89" ht="15" x14ac:dyDescent="0.3">
      <c r="A367" s="3"/>
      <c r="AE367" s="113"/>
      <c r="BH367" s="113"/>
      <c r="CK367" s="113"/>
    </row>
    <row r="368" spans="1:89" ht="15" x14ac:dyDescent="0.3">
      <c r="A368" s="3"/>
      <c r="AE368" s="113"/>
      <c r="BH368" s="113"/>
      <c r="CK368" s="113"/>
    </row>
    <row r="369" spans="1:89" ht="15" x14ac:dyDescent="0.3">
      <c r="A369" s="3"/>
      <c r="AE369" s="113"/>
      <c r="BH369" s="113"/>
      <c r="CK369" s="113"/>
    </row>
    <row r="370" spans="1:89" ht="15" x14ac:dyDescent="0.3">
      <c r="A370" s="3"/>
      <c r="AE370" s="113"/>
      <c r="BH370" s="113"/>
      <c r="CK370" s="113"/>
    </row>
    <row r="371" spans="1:89" ht="15" x14ac:dyDescent="0.3">
      <c r="A371" s="3"/>
      <c r="AE371" s="113"/>
      <c r="BH371" s="113"/>
      <c r="CK371" s="113"/>
    </row>
    <row r="372" spans="1:89" ht="15" x14ac:dyDescent="0.3">
      <c r="A372" s="3"/>
      <c r="AE372" s="113"/>
      <c r="BH372" s="113"/>
      <c r="CK372" s="113"/>
    </row>
    <row r="373" spans="1:89" ht="15" x14ac:dyDescent="0.3">
      <c r="A373" s="3"/>
      <c r="AE373" s="113"/>
      <c r="BH373" s="113"/>
      <c r="CK373" s="113"/>
    </row>
    <row r="374" spans="1:89" ht="15" x14ac:dyDescent="0.3">
      <c r="A374" s="3"/>
      <c r="AE374" s="113"/>
      <c r="BH374" s="113"/>
      <c r="CK374" s="113"/>
    </row>
    <row r="375" spans="1:89" ht="15" x14ac:dyDescent="0.3">
      <c r="A375" s="3"/>
      <c r="AE375" s="113"/>
      <c r="BH375" s="113"/>
      <c r="CK375" s="113"/>
    </row>
    <row r="376" spans="1:89" ht="15" x14ac:dyDescent="0.3">
      <c r="A376" s="3"/>
      <c r="AE376" s="113"/>
      <c r="BH376" s="113"/>
      <c r="CK376" s="113"/>
    </row>
    <row r="377" spans="1:89" ht="15" x14ac:dyDescent="0.3">
      <c r="A377" s="3"/>
      <c r="AE377" s="113"/>
      <c r="BH377" s="113"/>
      <c r="CK377" s="113"/>
    </row>
    <row r="378" spans="1:89" ht="15" x14ac:dyDescent="0.3">
      <c r="A378" s="3"/>
      <c r="AE378" s="113"/>
      <c r="BH378" s="113"/>
      <c r="CK378" s="113"/>
    </row>
    <row r="379" spans="1:89" ht="15" x14ac:dyDescent="0.3">
      <c r="A379" s="3"/>
      <c r="AE379" s="113"/>
      <c r="BH379" s="113"/>
      <c r="CK379" s="113"/>
    </row>
    <row r="380" spans="1:89" ht="15" x14ac:dyDescent="0.3">
      <c r="A380" s="3"/>
      <c r="AE380" s="113"/>
      <c r="BH380" s="113"/>
      <c r="CK380" s="113"/>
    </row>
    <row r="381" spans="1:89" ht="15" x14ac:dyDescent="0.3">
      <c r="A381" s="3"/>
      <c r="AE381" s="113"/>
      <c r="BH381" s="113"/>
      <c r="CK381" s="113"/>
    </row>
    <row r="382" spans="1:89" ht="15" x14ac:dyDescent="0.3">
      <c r="A382" s="3"/>
      <c r="AE382" s="113"/>
      <c r="BH382" s="113"/>
      <c r="CK382" s="113"/>
    </row>
    <row r="383" spans="1:89" ht="15" x14ac:dyDescent="0.3">
      <c r="A383" s="3"/>
      <c r="AE383" s="113"/>
      <c r="BH383" s="113"/>
      <c r="CK383" s="113"/>
    </row>
    <row r="384" spans="1:89" ht="15" x14ac:dyDescent="0.3">
      <c r="A384" s="3"/>
      <c r="AE384" s="113"/>
      <c r="BH384" s="113"/>
      <c r="CK384" s="113"/>
    </row>
    <row r="385" spans="1:89" ht="15" x14ac:dyDescent="0.3">
      <c r="A385" s="3"/>
      <c r="AE385" s="113"/>
      <c r="BH385" s="113"/>
      <c r="CK385" s="113"/>
    </row>
    <row r="386" spans="1:89" ht="15" x14ac:dyDescent="0.3">
      <c r="A386" s="3"/>
      <c r="AE386" s="113"/>
      <c r="BH386" s="113"/>
      <c r="CK386" s="113"/>
    </row>
    <row r="387" spans="1:89" ht="15" x14ac:dyDescent="0.3">
      <c r="A387" s="3"/>
      <c r="AE387" s="113"/>
      <c r="BH387" s="113"/>
      <c r="CK387" s="113"/>
    </row>
    <row r="388" spans="1:89" ht="15" x14ac:dyDescent="0.3">
      <c r="A388" s="3"/>
      <c r="AE388" s="113"/>
      <c r="BH388" s="113"/>
      <c r="CK388" s="113"/>
    </row>
    <row r="389" spans="1:89" ht="15" x14ac:dyDescent="0.3">
      <c r="A389" s="3"/>
      <c r="AE389" s="113"/>
      <c r="BH389" s="113"/>
      <c r="CK389" s="113"/>
    </row>
    <row r="390" spans="1:89" ht="15" x14ac:dyDescent="0.3">
      <c r="A390" s="3"/>
      <c r="AE390" s="113"/>
      <c r="BH390" s="113"/>
      <c r="CK390" s="113"/>
    </row>
    <row r="391" spans="1:89" ht="15" x14ac:dyDescent="0.3">
      <c r="A391" s="3"/>
      <c r="AE391" s="113"/>
      <c r="BH391" s="113"/>
      <c r="CK391" s="113"/>
    </row>
    <row r="392" spans="1:89" ht="15" x14ac:dyDescent="0.3">
      <c r="A392" s="3"/>
      <c r="AE392" s="113"/>
      <c r="BH392" s="113"/>
      <c r="CK392" s="113"/>
    </row>
    <row r="393" spans="1:89" ht="15" x14ac:dyDescent="0.3">
      <c r="A393" s="3"/>
      <c r="AE393" s="113"/>
      <c r="BH393" s="113"/>
      <c r="CK393" s="113"/>
    </row>
    <row r="394" spans="1:89" ht="15" x14ac:dyDescent="0.3">
      <c r="A394" s="3"/>
      <c r="AE394" s="113"/>
      <c r="BH394" s="113"/>
      <c r="CK394" s="113"/>
    </row>
    <row r="395" spans="1:89" ht="15" x14ac:dyDescent="0.3">
      <c r="A395" s="3"/>
      <c r="AE395" s="113"/>
      <c r="BH395" s="113"/>
      <c r="CK395" s="113"/>
    </row>
    <row r="396" spans="1:89" ht="15" x14ac:dyDescent="0.3">
      <c r="A396" s="3"/>
      <c r="AE396" s="113"/>
      <c r="BH396" s="113"/>
      <c r="CK396" s="113"/>
    </row>
    <row r="397" spans="1:89" ht="15" x14ac:dyDescent="0.3">
      <c r="A397" s="3"/>
      <c r="AE397" s="113"/>
      <c r="BH397" s="113"/>
      <c r="CK397" s="113"/>
    </row>
    <row r="398" spans="1:89" ht="15" x14ac:dyDescent="0.3">
      <c r="A398" s="3"/>
      <c r="AE398" s="113"/>
      <c r="BH398" s="113"/>
      <c r="CK398" s="113"/>
    </row>
    <row r="399" spans="1:89" ht="15" x14ac:dyDescent="0.3">
      <c r="A399" s="3"/>
      <c r="AE399" s="113"/>
      <c r="BH399" s="113"/>
      <c r="CK399" s="113"/>
    </row>
    <row r="400" spans="1:89" ht="15" x14ac:dyDescent="0.3">
      <c r="A400" s="3"/>
      <c r="AE400" s="113"/>
      <c r="BH400" s="113"/>
      <c r="CK400" s="113"/>
    </row>
    <row r="401" spans="1:89" ht="15" x14ac:dyDescent="0.3">
      <c r="A401" s="3"/>
      <c r="AE401" s="113"/>
      <c r="BH401" s="113"/>
      <c r="CK401" s="113"/>
    </row>
    <row r="402" spans="1:89" ht="15" x14ac:dyDescent="0.3">
      <c r="A402" s="3"/>
      <c r="AE402" s="113"/>
      <c r="BH402" s="113"/>
      <c r="CK402" s="113"/>
    </row>
    <row r="403" spans="1:89" ht="15" x14ac:dyDescent="0.3">
      <c r="A403" s="3"/>
      <c r="AE403" s="113"/>
      <c r="BH403" s="113"/>
      <c r="CK403" s="113"/>
    </row>
    <row r="404" spans="1:89" ht="15" x14ac:dyDescent="0.3">
      <c r="A404" s="3"/>
      <c r="AE404" s="113"/>
      <c r="BH404" s="113"/>
      <c r="CK404" s="113"/>
    </row>
    <row r="405" spans="1:89" ht="15" x14ac:dyDescent="0.3">
      <c r="A405" s="3"/>
      <c r="AE405" s="113"/>
      <c r="BH405" s="113"/>
      <c r="CK405" s="113"/>
    </row>
    <row r="406" spans="1:89" ht="15" x14ac:dyDescent="0.3">
      <c r="A406" s="3"/>
      <c r="AE406" s="113"/>
      <c r="BH406" s="113"/>
      <c r="CK406" s="113"/>
    </row>
    <row r="407" spans="1:89" ht="15" x14ac:dyDescent="0.3">
      <c r="A407" s="3"/>
      <c r="AE407" s="113"/>
      <c r="BH407" s="113"/>
      <c r="CK407" s="113"/>
    </row>
    <row r="408" spans="1:89" ht="15" x14ac:dyDescent="0.3">
      <c r="A408" s="3"/>
      <c r="AE408" s="113"/>
      <c r="BH408" s="113"/>
      <c r="CK408" s="113"/>
    </row>
    <row r="409" spans="1:89" ht="15" x14ac:dyDescent="0.3">
      <c r="A409" s="3"/>
      <c r="AE409" s="113"/>
      <c r="BH409" s="113"/>
      <c r="CK409" s="113"/>
    </row>
    <row r="410" spans="1:89" ht="15" x14ac:dyDescent="0.3">
      <c r="A410" s="3"/>
      <c r="AE410" s="113"/>
      <c r="BH410" s="113"/>
      <c r="CK410" s="113"/>
    </row>
    <row r="411" spans="1:89" ht="15" x14ac:dyDescent="0.3">
      <c r="A411" s="3"/>
      <c r="AE411" s="113"/>
      <c r="BH411" s="113"/>
      <c r="CK411" s="113"/>
    </row>
    <row r="412" spans="1:89" ht="15" x14ac:dyDescent="0.3">
      <c r="A412" s="3"/>
      <c r="AE412" s="113"/>
      <c r="BH412" s="113"/>
      <c r="CK412" s="113"/>
    </row>
    <row r="413" spans="1:89" ht="15" x14ac:dyDescent="0.3">
      <c r="A413" s="3"/>
      <c r="AE413" s="113"/>
      <c r="BH413" s="113"/>
      <c r="CK413" s="113"/>
    </row>
    <row r="414" spans="1:89" ht="15" x14ac:dyDescent="0.3">
      <c r="A414" s="3"/>
      <c r="AE414" s="113"/>
      <c r="BH414" s="113"/>
      <c r="CK414" s="113"/>
    </row>
    <row r="415" spans="1:89" ht="15" x14ac:dyDescent="0.3">
      <c r="A415" s="3"/>
      <c r="AE415" s="113"/>
      <c r="BH415" s="113"/>
      <c r="CK415" s="113"/>
    </row>
    <row r="416" spans="1:89" ht="15" x14ac:dyDescent="0.3">
      <c r="A416" s="3"/>
      <c r="AE416" s="113"/>
      <c r="BH416" s="113"/>
      <c r="CK416" s="113"/>
    </row>
    <row r="417" spans="1:89" ht="15" x14ac:dyDescent="0.3">
      <c r="A417" s="3"/>
      <c r="AE417" s="113"/>
      <c r="BH417" s="113"/>
      <c r="CK417" s="113"/>
    </row>
    <row r="418" spans="1:89" ht="15" x14ac:dyDescent="0.3">
      <c r="A418" s="3"/>
      <c r="AE418" s="113"/>
      <c r="BH418" s="113"/>
      <c r="CK418" s="113"/>
    </row>
    <row r="419" spans="1:89" ht="15" x14ac:dyDescent="0.3">
      <c r="A419" s="3"/>
      <c r="AE419" s="113"/>
      <c r="BH419" s="113"/>
      <c r="CK419" s="113"/>
    </row>
    <row r="420" spans="1:89" ht="15" x14ac:dyDescent="0.3">
      <c r="A420" s="3"/>
      <c r="AE420" s="113"/>
      <c r="BH420" s="113"/>
      <c r="CK420" s="113"/>
    </row>
    <row r="421" spans="1:89" ht="15" x14ac:dyDescent="0.3">
      <c r="A421" s="3"/>
      <c r="AE421" s="113"/>
      <c r="BH421" s="113"/>
      <c r="CK421" s="113"/>
    </row>
    <row r="422" spans="1:89" ht="15" x14ac:dyDescent="0.3">
      <c r="A422" s="3"/>
      <c r="AE422" s="113"/>
      <c r="BH422" s="113"/>
      <c r="CK422" s="113"/>
    </row>
    <row r="423" spans="1:89" ht="15" x14ac:dyDescent="0.3">
      <c r="A423" s="3"/>
      <c r="AE423" s="113"/>
      <c r="BH423" s="113"/>
      <c r="CK423" s="113"/>
    </row>
    <row r="424" spans="1:89" ht="15" x14ac:dyDescent="0.3">
      <c r="A424" s="3"/>
      <c r="AE424" s="113"/>
      <c r="BH424" s="113"/>
      <c r="CK424" s="113"/>
    </row>
    <row r="425" spans="1:89" ht="15" x14ac:dyDescent="0.3">
      <c r="A425" s="3"/>
      <c r="AE425" s="113"/>
      <c r="BH425" s="113"/>
      <c r="CK425" s="113"/>
    </row>
    <row r="426" spans="1:89" ht="15" x14ac:dyDescent="0.3">
      <c r="A426" s="3"/>
      <c r="AE426" s="113"/>
      <c r="BH426" s="113"/>
      <c r="CK426" s="113"/>
    </row>
    <row r="427" spans="1:89" ht="15" x14ac:dyDescent="0.3">
      <c r="A427" s="3"/>
      <c r="AE427" s="113"/>
      <c r="BH427" s="113"/>
      <c r="CK427" s="113"/>
    </row>
    <row r="428" spans="1:89" ht="15" x14ac:dyDescent="0.3">
      <c r="A428" s="3"/>
      <c r="AE428" s="113"/>
      <c r="BH428" s="113"/>
      <c r="CK428" s="113"/>
    </row>
    <row r="429" spans="1:89" ht="15" x14ac:dyDescent="0.3">
      <c r="A429" s="3"/>
      <c r="AE429" s="113"/>
      <c r="BH429" s="113"/>
      <c r="CK429" s="113"/>
    </row>
    <row r="430" spans="1:89" ht="15" x14ac:dyDescent="0.3">
      <c r="A430" s="3"/>
      <c r="AE430" s="113"/>
      <c r="BH430" s="113"/>
      <c r="CK430" s="113"/>
    </row>
    <row r="431" spans="1:89" ht="15" x14ac:dyDescent="0.3">
      <c r="A431" s="3"/>
      <c r="AE431" s="113"/>
      <c r="BH431" s="113"/>
      <c r="CK431" s="113"/>
    </row>
    <row r="432" spans="1:89" ht="15" x14ac:dyDescent="0.3">
      <c r="A432" s="3"/>
      <c r="AE432" s="113"/>
      <c r="BH432" s="113"/>
      <c r="CK432" s="113"/>
    </row>
    <row r="433" spans="1:89" ht="15" x14ac:dyDescent="0.3">
      <c r="A433" s="3"/>
      <c r="AE433" s="113"/>
      <c r="BH433" s="113"/>
      <c r="CK433" s="113"/>
    </row>
    <row r="434" spans="1:89" ht="15" x14ac:dyDescent="0.3">
      <c r="A434" s="3"/>
      <c r="AE434" s="113"/>
      <c r="BH434" s="113"/>
      <c r="CK434" s="113"/>
    </row>
    <row r="435" spans="1:89" ht="15" x14ac:dyDescent="0.3">
      <c r="A435" s="3"/>
      <c r="AE435" s="113"/>
      <c r="BH435" s="113"/>
      <c r="CK435" s="113"/>
    </row>
    <row r="436" spans="1:89" ht="15" x14ac:dyDescent="0.3">
      <c r="A436" s="3"/>
      <c r="AE436" s="113"/>
      <c r="BH436" s="113"/>
      <c r="CK436" s="113"/>
    </row>
    <row r="437" spans="1:89" ht="15" x14ac:dyDescent="0.3">
      <c r="A437" s="3"/>
      <c r="AE437" s="113"/>
      <c r="BH437" s="113"/>
      <c r="CK437" s="113"/>
    </row>
    <row r="438" spans="1:89" ht="15" x14ac:dyDescent="0.3">
      <c r="A438" s="3"/>
      <c r="AE438" s="113"/>
      <c r="BH438" s="113"/>
      <c r="CK438" s="113"/>
    </row>
    <row r="439" spans="1:89" ht="15" x14ac:dyDescent="0.3">
      <c r="A439" s="3"/>
      <c r="AE439" s="113"/>
      <c r="BH439" s="113"/>
      <c r="CK439" s="113"/>
    </row>
    <row r="440" spans="1:89" ht="15" x14ac:dyDescent="0.3">
      <c r="A440" s="3"/>
      <c r="AE440" s="113"/>
      <c r="BH440" s="113"/>
      <c r="CK440" s="113"/>
    </row>
    <row r="441" spans="1:89" ht="15" x14ac:dyDescent="0.3">
      <c r="A441" s="3"/>
      <c r="AE441" s="113"/>
      <c r="BH441" s="113"/>
      <c r="CK441" s="113"/>
    </row>
    <row r="442" spans="1:89" ht="15" x14ac:dyDescent="0.3">
      <c r="A442" s="3"/>
      <c r="AE442" s="113"/>
      <c r="BH442" s="113"/>
      <c r="CK442" s="113"/>
    </row>
    <row r="443" spans="1:89" ht="15" x14ac:dyDescent="0.3">
      <c r="A443" s="3"/>
      <c r="AE443" s="113"/>
      <c r="BH443" s="113"/>
      <c r="CK443" s="113"/>
    </row>
    <row r="444" spans="1:89" ht="15" x14ac:dyDescent="0.3">
      <c r="A444" s="3"/>
      <c r="AE444" s="113"/>
      <c r="BH444" s="113"/>
      <c r="CK444" s="113"/>
    </row>
    <row r="445" spans="1:89" ht="15" x14ac:dyDescent="0.3">
      <c r="A445" s="3"/>
      <c r="AE445" s="113"/>
      <c r="BH445" s="113"/>
      <c r="CK445" s="113"/>
    </row>
    <row r="446" spans="1:89" ht="15" x14ac:dyDescent="0.3">
      <c r="A446" s="3"/>
      <c r="AE446" s="113"/>
      <c r="BH446" s="113"/>
      <c r="CK446" s="113"/>
    </row>
    <row r="447" spans="1:89" ht="15" x14ac:dyDescent="0.3">
      <c r="A447" s="3"/>
      <c r="AE447" s="113"/>
      <c r="BH447" s="113"/>
      <c r="CK447" s="113"/>
    </row>
    <row r="448" spans="1:89" ht="15" x14ac:dyDescent="0.3">
      <c r="A448" s="3"/>
      <c r="AE448" s="113"/>
      <c r="BH448" s="113"/>
      <c r="CK448" s="113"/>
    </row>
    <row r="449" spans="1:89" ht="15" x14ac:dyDescent="0.3">
      <c r="A449" s="3"/>
      <c r="AE449" s="113"/>
      <c r="BH449" s="113"/>
      <c r="CK449" s="113"/>
    </row>
    <row r="450" spans="1:89" ht="15" x14ac:dyDescent="0.3">
      <c r="A450" s="3"/>
      <c r="AE450" s="113"/>
      <c r="BH450" s="113"/>
      <c r="CK450" s="113"/>
    </row>
    <row r="451" spans="1:89" ht="15" x14ac:dyDescent="0.3">
      <c r="A451" s="3"/>
      <c r="AE451" s="113"/>
      <c r="BH451" s="113"/>
      <c r="CK451" s="113"/>
    </row>
    <row r="452" spans="1:89" ht="15" x14ac:dyDescent="0.3">
      <c r="A452" s="3"/>
      <c r="AE452" s="113"/>
      <c r="BH452" s="113"/>
      <c r="CK452" s="113"/>
    </row>
    <row r="453" spans="1:89" ht="15" x14ac:dyDescent="0.3">
      <c r="A453" s="3"/>
      <c r="AE453" s="113"/>
      <c r="BH453" s="113"/>
      <c r="CK453" s="113"/>
    </row>
    <row r="454" spans="1:89" ht="15" x14ac:dyDescent="0.3">
      <c r="A454" s="3"/>
      <c r="AE454" s="113"/>
      <c r="BH454" s="113"/>
      <c r="CK454" s="113"/>
    </row>
    <row r="455" spans="1:89" ht="15" x14ac:dyDescent="0.3">
      <c r="A455" s="3"/>
      <c r="AE455" s="113"/>
      <c r="BH455" s="113"/>
      <c r="CK455" s="113"/>
    </row>
    <row r="456" spans="1:89" ht="15" x14ac:dyDescent="0.3">
      <c r="A456" s="3"/>
      <c r="AE456" s="113"/>
      <c r="BH456" s="113"/>
      <c r="CK456" s="113"/>
    </row>
    <row r="457" spans="1:89" ht="15" x14ac:dyDescent="0.3">
      <c r="A457" s="3"/>
      <c r="AE457" s="113"/>
      <c r="BH457" s="113"/>
      <c r="CK457" s="113"/>
    </row>
    <row r="458" spans="1:89" ht="15" x14ac:dyDescent="0.3">
      <c r="A458" s="3"/>
      <c r="AE458" s="113"/>
      <c r="BH458" s="113"/>
      <c r="CK458" s="113"/>
    </row>
    <row r="459" spans="1:89" ht="15" x14ac:dyDescent="0.3">
      <c r="A459" s="3"/>
      <c r="AE459" s="113"/>
      <c r="BH459" s="113"/>
      <c r="CK459" s="113"/>
    </row>
    <row r="460" spans="1:89" ht="15" x14ac:dyDescent="0.3">
      <c r="A460" s="3"/>
      <c r="AE460" s="113"/>
      <c r="BH460" s="113"/>
      <c r="CK460" s="113"/>
    </row>
    <row r="461" spans="1:89" ht="15" x14ac:dyDescent="0.3">
      <c r="A461" s="3"/>
      <c r="AE461" s="113"/>
      <c r="BH461" s="113"/>
      <c r="CK461" s="113"/>
    </row>
    <row r="462" spans="1:89" ht="15" x14ac:dyDescent="0.3">
      <c r="A462" s="3"/>
      <c r="AE462" s="113"/>
      <c r="BH462" s="113"/>
      <c r="CK462" s="113"/>
    </row>
    <row r="463" spans="1:89" ht="15" x14ac:dyDescent="0.3">
      <c r="A463" s="3"/>
      <c r="AE463" s="113"/>
      <c r="BH463" s="113"/>
      <c r="CK463" s="113"/>
    </row>
    <row r="464" spans="1:89" ht="15" x14ac:dyDescent="0.3">
      <c r="A464" s="3"/>
      <c r="AE464" s="113"/>
      <c r="BH464" s="113"/>
      <c r="CK464" s="113"/>
    </row>
    <row r="465" spans="1:89" ht="15" x14ac:dyDescent="0.3">
      <c r="A465" s="3"/>
      <c r="AE465" s="113"/>
      <c r="BH465" s="113"/>
      <c r="CK465" s="113"/>
    </row>
    <row r="466" spans="1:89" ht="15" x14ac:dyDescent="0.3">
      <c r="A466" s="3"/>
      <c r="AE466" s="113"/>
      <c r="BH466" s="113"/>
      <c r="CK466" s="113"/>
    </row>
    <row r="467" spans="1:89" ht="15" x14ac:dyDescent="0.3">
      <c r="A467" s="3"/>
      <c r="AE467" s="113"/>
      <c r="BH467" s="113"/>
      <c r="CK467" s="113"/>
    </row>
    <row r="468" spans="1:89" ht="15" x14ac:dyDescent="0.3">
      <c r="A468" s="3"/>
      <c r="AE468" s="113"/>
      <c r="BH468" s="113"/>
      <c r="CK468" s="113"/>
    </row>
    <row r="469" spans="1:89" ht="15" x14ac:dyDescent="0.3">
      <c r="A469" s="3"/>
      <c r="AE469" s="113"/>
      <c r="BH469" s="113"/>
      <c r="CK469" s="113"/>
    </row>
    <row r="470" spans="1:89" ht="15" x14ac:dyDescent="0.3">
      <c r="A470" s="3"/>
      <c r="AE470" s="113"/>
      <c r="BH470" s="113"/>
      <c r="CK470" s="113"/>
    </row>
    <row r="471" spans="1:89" ht="15" x14ac:dyDescent="0.3">
      <c r="A471" s="3"/>
      <c r="AE471" s="113"/>
      <c r="BH471" s="113"/>
      <c r="CK471" s="113"/>
    </row>
    <row r="472" spans="1:89" ht="15" x14ac:dyDescent="0.3">
      <c r="A472" s="3"/>
      <c r="AE472" s="113"/>
      <c r="BH472" s="113"/>
      <c r="CK472" s="113"/>
    </row>
    <row r="473" spans="1:89" ht="15" x14ac:dyDescent="0.3">
      <c r="A473" s="3"/>
      <c r="AE473" s="113"/>
      <c r="BH473" s="113"/>
      <c r="CK473" s="113"/>
    </row>
    <row r="474" spans="1:89" ht="15" x14ac:dyDescent="0.3">
      <c r="A474" s="3"/>
      <c r="AE474" s="113"/>
      <c r="BH474" s="113"/>
      <c r="CK474" s="113"/>
    </row>
    <row r="475" spans="1:89" ht="15" x14ac:dyDescent="0.3">
      <c r="A475" s="3"/>
      <c r="AE475" s="113"/>
      <c r="BH475" s="113"/>
      <c r="CK475" s="113"/>
    </row>
    <row r="476" spans="1:89" ht="15" x14ac:dyDescent="0.3">
      <c r="A476" s="3"/>
      <c r="AE476" s="113"/>
      <c r="BH476" s="113"/>
      <c r="CK476" s="113"/>
    </row>
    <row r="477" spans="1:89" ht="15" x14ac:dyDescent="0.3">
      <c r="A477" s="3"/>
      <c r="AE477" s="113"/>
      <c r="BH477" s="113"/>
      <c r="CK477" s="113"/>
    </row>
    <row r="478" spans="1:89" ht="15" x14ac:dyDescent="0.3">
      <c r="A478" s="3"/>
      <c r="AE478" s="113"/>
      <c r="BH478" s="113"/>
      <c r="CK478" s="113"/>
    </row>
    <row r="479" spans="1:89" ht="15" x14ac:dyDescent="0.3">
      <c r="A479" s="3"/>
      <c r="AE479" s="113"/>
      <c r="BH479" s="113"/>
      <c r="CK479" s="113"/>
    </row>
    <row r="480" spans="1:89" ht="15" x14ac:dyDescent="0.3">
      <c r="A480" s="3"/>
      <c r="AE480" s="113"/>
      <c r="BH480" s="113"/>
      <c r="CK480" s="113"/>
    </row>
    <row r="481" spans="1:89" ht="15" x14ac:dyDescent="0.3">
      <c r="A481" s="3"/>
      <c r="AE481" s="113"/>
      <c r="BH481" s="113"/>
      <c r="CK481" s="113"/>
    </row>
    <row r="482" spans="1:89" ht="15" x14ac:dyDescent="0.3">
      <c r="A482" s="3"/>
      <c r="AE482" s="113"/>
      <c r="BH482" s="113"/>
      <c r="CK482" s="113"/>
    </row>
    <row r="483" spans="1:89" ht="15" x14ac:dyDescent="0.3">
      <c r="A483" s="3"/>
      <c r="AE483" s="113"/>
      <c r="BH483" s="113"/>
      <c r="CK483" s="113"/>
    </row>
    <row r="484" spans="1:89" ht="15" x14ac:dyDescent="0.3">
      <c r="A484" s="3"/>
      <c r="AE484" s="113"/>
      <c r="BH484" s="113"/>
      <c r="CK484" s="113"/>
    </row>
    <row r="485" spans="1:89" ht="15" x14ac:dyDescent="0.3">
      <c r="A485" s="3"/>
      <c r="AE485" s="113"/>
      <c r="BH485" s="113"/>
      <c r="CK485" s="113"/>
    </row>
    <row r="486" spans="1:89" ht="15" x14ac:dyDescent="0.3">
      <c r="A486" s="3"/>
      <c r="AE486" s="113"/>
      <c r="BH486" s="113"/>
      <c r="CK486" s="113"/>
    </row>
    <row r="487" spans="1:89" ht="15" x14ac:dyDescent="0.3">
      <c r="A487" s="3"/>
      <c r="AE487" s="113"/>
      <c r="BH487" s="113"/>
      <c r="CK487" s="113"/>
    </row>
    <row r="488" spans="1:89" ht="15" x14ac:dyDescent="0.3">
      <c r="A488" s="3"/>
      <c r="AE488" s="113"/>
      <c r="BH488" s="113"/>
      <c r="CK488" s="113"/>
    </row>
    <row r="489" spans="1:89" ht="15" x14ac:dyDescent="0.3">
      <c r="A489" s="3"/>
      <c r="AE489" s="113"/>
      <c r="BH489" s="113"/>
      <c r="CK489" s="113"/>
    </row>
    <row r="490" spans="1:89" ht="15" x14ac:dyDescent="0.3">
      <c r="A490" s="3"/>
      <c r="AE490" s="113"/>
      <c r="BH490" s="113"/>
      <c r="CK490" s="113"/>
    </row>
    <row r="491" spans="1:89" ht="15" x14ac:dyDescent="0.3">
      <c r="A491" s="3"/>
      <c r="AE491" s="113"/>
      <c r="BH491" s="113"/>
      <c r="CK491" s="113"/>
    </row>
    <row r="492" spans="1:89" ht="15" x14ac:dyDescent="0.3">
      <c r="A492" s="3"/>
      <c r="AE492" s="113"/>
      <c r="BH492" s="113"/>
      <c r="CK492" s="113"/>
    </row>
    <row r="493" spans="1:89" ht="15" x14ac:dyDescent="0.3">
      <c r="A493" s="3"/>
      <c r="AE493" s="113"/>
      <c r="BH493" s="113"/>
      <c r="CK493" s="113"/>
    </row>
    <row r="494" spans="1:89" ht="15" x14ac:dyDescent="0.3">
      <c r="A494" s="3"/>
      <c r="AE494" s="113"/>
      <c r="BH494" s="113"/>
      <c r="CK494" s="113"/>
    </row>
    <row r="495" spans="1:89" ht="15" x14ac:dyDescent="0.3">
      <c r="A495" s="3"/>
      <c r="AE495" s="113"/>
      <c r="BH495" s="113"/>
      <c r="CK495" s="113"/>
    </row>
    <row r="496" spans="1:89" ht="15" x14ac:dyDescent="0.3">
      <c r="A496" s="3"/>
      <c r="AE496" s="113"/>
      <c r="BH496" s="113"/>
      <c r="CK496" s="113"/>
    </row>
    <row r="497" spans="1:89" ht="15" x14ac:dyDescent="0.3">
      <c r="A497" s="3"/>
      <c r="AE497" s="113"/>
      <c r="BH497" s="113"/>
      <c r="CK497" s="113"/>
    </row>
    <row r="498" spans="1:89" ht="15" x14ac:dyDescent="0.3">
      <c r="A498" s="3"/>
      <c r="AE498" s="113"/>
      <c r="BH498" s="113"/>
      <c r="CK498" s="113"/>
    </row>
    <row r="499" spans="1:89" ht="15" x14ac:dyDescent="0.3">
      <c r="A499" s="3"/>
      <c r="AE499" s="113"/>
      <c r="BH499" s="113"/>
      <c r="CK499" s="113"/>
    </row>
    <row r="500" spans="1:89" ht="15" x14ac:dyDescent="0.3">
      <c r="A500" s="3"/>
      <c r="AE500" s="113"/>
      <c r="BH500" s="113"/>
      <c r="CK500" s="113"/>
    </row>
    <row r="501" spans="1:89" ht="15" x14ac:dyDescent="0.3">
      <c r="A501" s="3"/>
      <c r="AE501" s="113"/>
      <c r="BH501" s="113"/>
      <c r="CK501" s="113"/>
    </row>
    <row r="502" spans="1:89" ht="15" x14ac:dyDescent="0.3">
      <c r="A502" s="3"/>
      <c r="AE502" s="113"/>
      <c r="BH502" s="113"/>
      <c r="CK502" s="113"/>
    </row>
    <row r="503" spans="1:89" ht="15" x14ac:dyDescent="0.3">
      <c r="A503" s="3"/>
      <c r="AE503" s="113"/>
      <c r="BH503" s="113"/>
      <c r="CK503" s="113"/>
    </row>
    <row r="504" spans="1:89" ht="15" x14ac:dyDescent="0.3">
      <c r="A504" s="3"/>
      <c r="AE504" s="113"/>
      <c r="BH504" s="113"/>
      <c r="CK504" s="113"/>
    </row>
    <row r="505" spans="1:89" ht="15" x14ac:dyDescent="0.3">
      <c r="A505" s="3"/>
      <c r="AE505" s="113"/>
      <c r="BH505" s="113"/>
      <c r="CK505" s="113"/>
    </row>
    <row r="506" spans="1:89" ht="15" x14ac:dyDescent="0.3">
      <c r="A506" s="3"/>
      <c r="AE506" s="113"/>
      <c r="BH506" s="113"/>
      <c r="CK506" s="113"/>
    </row>
    <row r="507" spans="1:89" ht="15" x14ac:dyDescent="0.3">
      <c r="A507" s="3"/>
      <c r="AE507" s="113"/>
      <c r="BH507" s="113"/>
      <c r="CK507" s="113"/>
    </row>
    <row r="508" spans="1:89" ht="15" x14ac:dyDescent="0.3">
      <c r="A508" s="3"/>
      <c r="AE508" s="113"/>
      <c r="BH508" s="113"/>
      <c r="CK508" s="113"/>
    </row>
    <row r="509" spans="1:89" ht="15" x14ac:dyDescent="0.3">
      <c r="A509" s="3"/>
      <c r="AE509" s="113"/>
      <c r="BH509" s="113"/>
      <c r="CK509" s="113"/>
    </row>
    <row r="510" spans="1:89" ht="15" x14ac:dyDescent="0.3">
      <c r="A510" s="3"/>
      <c r="AE510" s="113"/>
      <c r="BH510" s="113"/>
      <c r="CK510" s="113"/>
    </row>
    <row r="511" spans="1:89" ht="15" x14ac:dyDescent="0.3">
      <c r="A511" s="3"/>
      <c r="AE511" s="113"/>
      <c r="BH511" s="113"/>
      <c r="CK511" s="113"/>
    </row>
    <row r="512" spans="1:89" ht="15" x14ac:dyDescent="0.3">
      <c r="A512" s="3"/>
      <c r="AE512" s="113"/>
      <c r="BH512" s="113"/>
      <c r="CK512" s="113"/>
    </row>
    <row r="513" spans="1:89" ht="15" x14ac:dyDescent="0.3">
      <c r="A513" s="3"/>
      <c r="AE513" s="113"/>
      <c r="BH513" s="113"/>
      <c r="CK513" s="113"/>
    </row>
    <row r="514" spans="1:89" ht="15" x14ac:dyDescent="0.3">
      <c r="A514" s="3"/>
      <c r="AE514" s="113"/>
      <c r="BH514" s="113"/>
      <c r="CK514" s="113"/>
    </row>
    <row r="515" spans="1:89" ht="15" x14ac:dyDescent="0.3">
      <c r="A515" s="3"/>
      <c r="AE515" s="113"/>
      <c r="BH515" s="113"/>
      <c r="CK515" s="113"/>
    </row>
    <row r="516" spans="1:89" ht="15" x14ac:dyDescent="0.3">
      <c r="A516" s="3"/>
      <c r="AE516" s="113"/>
      <c r="BH516" s="113"/>
      <c r="CK516" s="113"/>
    </row>
    <row r="517" spans="1:89" ht="15" x14ac:dyDescent="0.3">
      <c r="A517" s="3"/>
      <c r="AE517" s="113"/>
      <c r="BH517" s="113"/>
      <c r="CK517" s="113"/>
    </row>
    <row r="518" spans="1:89" ht="15" x14ac:dyDescent="0.3">
      <c r="A518" s="3"/>
      <c r="AE518" s="113"/>
      <c r="BH518" s="113"/>
      <c r="CK518" s="113"/>
    </row>
    <row r="519" spans="1:89" ht="15" x14ac:dyDescent="0.3">
      <c r="A519" s="3"/>
      <c r="AE519" s="113"/>
      <c r="BH519" s="113"/>
      <c r="CK519" s="113"/>
    </row>
    <row r="520" spans="1:89" ht="15" x14ac:dyDescent="0.3">
      <c r="A520" s="3"/>
      <c r="AE520" s="113"/>
      <c r="BH520" s="113"/>
      <c r="CK520" s="113"/>
    </row>
    <row r="521" spans="1:89" ht="15" x14ac:dyDescent="0.3">
      <c r="A521" s="3"/>
      <c r="AE521" s="113"/>
      <c r="BH521" s="113"/>
      <c r="CK521" s="113"/>
    </row>
    <row r="522" spans="1:89" ht="15" x14ac:dyDescent="0.3">
      <c r="A522" s="3"/>
      <c r="AE522" s="113"/>
      <c r="BH522" s="113"/>
      <c r="CK522" s="113"/>
    </row>
    <row r="523" spans="1:89" ht="15" x14ac:dyDescent="0.3">
      <c r="A523" s="3"/>
      <c r="AE523" s="113"/>
      <c r="BH523" s="113"/>
      <c r="CK523" s="113"/>
    </row>
    <row r="524" spans="1:89" ht="15" x14ac:dyDescent="0.3">
      <c r="A524" s="3"/>
      <c r="AE524" s="113"/>
      <c r="BH524" s="113"/>
      <c r="CK524" s="113"/>
    </row>
    <row r="525" spans="1:89" ht="15" x14ac:dyDescent="0.3">
      <c r="A525" s="3"/>
      <c r="AE525" s="113"/>
      <c r="BH525" s="113"/>
      <c r="CK525" s="113"/>
    </row>
    <row r="526" spans="1:89" ht="15" x14ac:dyDescent="0.3">
      <c r="A526" s="3"/>
      <c r="AE526" s="113"/>
      <c r="BH526" s="113"/>
      <c r="CK526" s="113"/>
    </row>
    <row r="527" spans="1:89" ht="15" x14ac:dyDescent="0.3">
      <c r="A527" s="3"/>
      <c r="AE527" s="113"/>
      <c r="BH527" s="113"/>
      <c r="CK527" s="113"/>
    </row>
    <row r="528" spans="1:89" ht="15" x14ac:dyDescent="0.3">
      <c r="A528" s="3"/>
      <c r="AE528" s="113"/>
      <c r="BH528" s="113"/>
      <c r="CK528" s="113"/>
    </row>
    <row r="529" spans="1:89" ht="15" x14ac:dyDescent="0.3">
      <c r="A529" s="3"/>
      <c r="AE529" s="113"/>
      <c r="BH529" s="113"/>
      <c r="CK529" s="113"/>
    </row>
    <row r="530" spans="1:89" ht="15" x14ac:dyDescent="0.3">
      <c r="A530" s="3"/>
      <c r="AE530" s="113"/>
      <c r="BH530" s="113"/>
      <c r="CK530" s="113"/>
    </row>
    <row r="531" spans="1:89" ht="15" x14ac:dyDescent="0.3">
      <c r="A531" s="3"/>
      <c r="AE531" s="113"/>
      <c r="BH531" s="113"/>
      <c r="CK531" s="113"/>
    </row>
    <row r="532" spans="1:89" ht="15" x14ac:dyDescent="0.3">
      <c r="A532" s="3"/>
      <c r="AE532" s="113"/>
      <c r="BH532" s="113"/>
      <c r="CK532" s="113"/>
    </row>
    <row r="533" spans="1:89" ht="15" x14ac:dyDescent="0.3">
      <c r="A533" s="3"/>
      <c r="AE533" s="113"/>
      <c r="BH533" s="113"/>
      <c r="CK533" s="113"/>
    </row>
    <row r="534" spans="1:89" ht="15" x14ac:dyDescent="0.3">
      <c r="A534" s="3"/>
      <c r="AE534" s="113"/>
      <c r="BH534" s="113"/>
      <c r="CK534" s="113"/>
    </row>
    <row r="535" spans="1:89" ht="15" x14ac:dyDescent="0.3">
      <c r="A535" s="3"/>
      <c r="AE535" s="113"/>
      <c r="BH535" s="113"/>
      <c r="CK535" s="113"/>
    </row>
    <row r="536" spans="1:89" ht="15" x14ac:dyDescent="0.3">
      <c r="A536" s="3"/>
      <c r="AE536" s="113"/>
      <c r="BH536" s="113"/>
      <c r="CK536" s="113"/>
    </row>
    <row r="537" spans="1:89" ht="15" x14ac:dyDescent="0.3">
      <c r="A537" s="3"/>
      <c r="AE537" s="113"/>
      <c r="BH537" s="113"/>
      <c r="CK537" s="113"/>
    </row>
    <row r="538" spans="1:89" ht="15" x14ac:dyDescent="0.3">
      <c r="A538" s="3"/>
      <c r="AE538" s="113"/>
      <c r="BH538" s="113"/>
      <c r="CK538" s="113"/>
    </row>
    <row r="539" spans="1:89" ht="15" x14ac:dyDescent="0.3">
      <c r="A539" s="3"/>
      <c r="AE539" s="113"/>
      <c r="BH539" s="113"/>
      <c r="CK539" s="113"/>
    </row>
    <row r="540" spans="1:89" ht="15" x14ac:dyDescent="0.3">
      <c r="A540" s="3"/>
      <c r="AE540" s="113"/>
      <c r="BH540" s="113"/>
      <c r="CK540" s="113"/>
    </row>
    <row r="541" spans="1:89" ht="15" x14ac:dyDescent="0.3">
      <c r="A541" s="3"/>
      <c r="AE541" s="113"/>
      <c r="BH541" s="113"/>
      <c r="CK541" s="113"/>
    </row>
    <row r="542" spans="1:89" ht="15" x14ac:dyDescent="0.3">
      <c r="A542" s="3"/>
      <c r="AE542" s="113"/>
      <c r="BH542" s="113"/>
      <c r="CK542" s="113"/>
    </row>
    <row r="543" spans="1:89" ht="15" x14ac:dyDescent="0.3">
      <c r="A543" s="3"/>
      <c r="AE543" s="113"/>
      <c r="BH543" s="113"/>
      <c r="CK543" s="113"/>
    </row>
    <row r="544" spans="1:89" ht="15" x14ac:dyDescent="0.3">
      <c r="A544" s="3"/>
      <c r="AE544" s="113"/>
      <c r="BH544" s="113"/>
      <c r="CK544" s="113"/>
    </row>
    <row r="545" spans="1:89" ht="15" x14ac:dyDescent="0.3">
      <c r="A545" s="3"/>
      <c r="AE545" s="113"/>
      <c r="BH545" s="113"/>
      <c r="CK545" s="113"/>
    </row>
    <row r="546" spans="1:89" ht="15" x14ac:dyDescent="0.3">
      <c r="A546" s="3"/>
      <c r="AE546" s="113"/>
      <c r="BH546" s="113"/>
      <c r="CK546" s="113"/>
    </row>
    <row r="547" spans="1:89" ht="15" x14ac:dyDescent="0.3">
      <c r="A547" s="3"/>
      <c r="AE547" s="113"/>
      <c r="BH547" s="113"/>
      <c r="CK547" s="113"/>
    </row>
    <row r="548" spans="1:89" ht="15" x14ac:dyDescent="0.3">
      <c r="A548" s="3"/>
      <c r="AE548" s="113"/>
      <c r="BH548" s="113"/>
      <c r="CK548" s="113"/>
    </row>
    <row r="549" spans="1:89" ht="15" x14ac:dyDescent="0.3">
      <c r="A549" s="3"/>
      <c r="AE549" s="113"/>
      <c r="BH549" s="113"/>
      <c r="CK549" s="113"/>
    </row>
    <row r="550" spans="1:89" ht="15" x14ac:dyDescent="0.3">
      <c r="A550" s="3"/>
      <c r="AE550" s="113"/>
      <c r="BH550" s="113"/>
      <c r="CK550" s="113"/>
    </row>
    <row r="551" spans="1:89" ht="15" x14ac:dyDescent="0.3">
      <c r="A551" s="3"/>
      <c r="AE551" s="113"/>
      <c r="BH551" s="113"/>
      <c r="CK551" s="113"/>
    </row>
    <row r="552" spans="1:89" ht="15" x14ac:dyDescent="0.3">
      <c r="A552" s="3"/>
      <c r="AE552" s="113"/>
      <c r="BH552" s="113"/>
      <c r="CK552" s="113"/>
    </row>
    <row r="553" spans="1:89" ht="15" x14ac:dyDescent="0.3">
      <c r="A553" s="3"/>
      <c r="AE553" s="113"/>
      <c r="BH553" s="113"/>
      <c r="CK553" s="113"/>
    </row>
    <row r="554" spans="1:89" ht="15" x14ac:dyDescent="0.3">
      <c r="A554" s="3"/>
      <c r="AE554" s="113"/>
      <c r="BH554" s="113"/>
      <c r="CK554" s="113"/>
    </row>
    <row r="555" spans="1:89" ht="15" x14ac:dyDescent="0.3">
      <c r="A555" s="3"/>
      <c r="AE555" s="113"/>
      <c r="BH555" s="113"/>
      <c r="CK555" s="113"/>
    </row>
    <row r="556" spans="1:89" ht="15" x14ac:dyDescent="0.3">
      <c r="A556" s="3"/>
      <c r="AE556" s="113"/>
      <c r="BH556" s="113"/>
      <c r="CK556" s="113"/>
    </row>
    <row r="557" spans="1:89" ht="15" x14ac:dyDescent="0.3">
      <c r="A557" s="3"/>
      <c r="AE557" s="113"/>
      <c r="BH557" s="113"/>
      <c r="CK557" s="113"/>
    </row>
    <row r="558" spans="1:89" ht="15" x14ac:dyDescent="0.3">
      <c r="A558" s="3"/>
      <c r="AE558" s="113"/>
      <c r="BH558" s="113"/>
      <c r="CK558" s="113"/>
    </row>
    <row r="559" spans="1:89" ht="15" x14ac:dyDescent="0.3">
      <c r="A559" s="3"/>
      <c r="AE559" s="113"/>
      <c r="BH559" s="113"/>
      <c r="CK559" s="113"/>
    </row>
    <row r="560" spans="1:89" ht="15" x14ac:dyDescent="0.3">
      <c r="A560" s="3"/>
      <c r="AE560" s="113"/>
      <c r="BH560" s="113"/>
      <c r="CK560" s="113"/>
    </row>
    <row r="561" spans="1:89" ht="15" x14ac:dyDescent="0.3">
      <c r="A561" s="3"/>
      <c r="AE561" s="113"/>
      <c r="BH561" s="113"/>
      <c r="CK561" s="113"/>
    </row>
    <row r="562" spans="1:89" ht="15" x14ac:dyDescent="0.3">
      <c r="A562" s="3"/>
      <c r="AE562" s="113"/>
      <c r="BH562" s="113"/>
      <c r="CK562" s="113"/>
    </row>
    <row r="563" spans="1:89" ht="15" x14ac:dyDescent="0.3">
      <c r="A563" s="3"/>
      <c r="AE563" s="113"/>
      <c r="BH563" s="113"/>
      <c r="CK563" s="113"/>
    </row>
    <row r="564" spans="1:89" ht="15" x14ac:dyDescent="0.3">
      <c r="A564" s="3"/>
      <c r="AE564" s="113"/>
      <c r="BH564" s="113"/>
      <c r="CK564" s="113"/>
    </row>
    <row r="565" spans="1:89" ht="15" x14ac:dyDescent="0.3">
      <c r="A565" s="3"/>
      <c r="AE565" s="113"/>
      <c r="BH565" s="113"/>
      <c r="CK565" s="113"/>
    </row>
    <row r="566" spans="1:89" ht="15" x14ac:dyDescent="0.3">
      <c r="A566" s="3"/>
      <c r="AE566" s="113"/>
      <c r="BH566" s="113"/>
      <c r="CK566" s="113"/>
    </row>
    <row r="567" spans="1:89" ht="15" x14ac:dyDescent="0.3">
      <c r="A567" s="3"/>
      <c r="AE567" s="113"/>
      <c r="BH567" s="113"/>
      <c r="CK567" s="113"/>
    </row>
    <row r="568" spans="1:89" ht="15" x14ac:dyDescent="0.3">
      <c r="A568" s="3"/>
      <c r="AE568" s="113"/>
      <c r="BH568" s="113"/>
      <c r="CK568" s="113"/>
    </row>
    <row r="569" spans="1:89" ht="15" x14ac:dyDescent="0.3">
      <c r="A569" s="3"/>
      <c r="AE569" s="113"/>
      <c r="BH569" s="113"/>
      <c r="CK569" s="113"/>
    </row>
    <row r="570" spans="1:89" ht="15" x14ac:dyDescent="0.3">
      <c r="A570" s="3"/>
      <c r="AE570" s="113"/>
      <c r="BH570" s="113"/>
      <c r="CK570" s="113"/>
    </row>
    <row r="571" spans="1:89" ht="15" x14ac:dyDescent="0.3">
      <c r="A571" s="3"/>
      <c r="AE571" s="113"/>
      <c r="BH571" s="113"/>
      <c r="CK571" s="113"/>
    </row>
    <row r="572" spans="1:89" ht="15" x14ac:dyDescent="0.3">
      <c r="A572" s="3"/>
      <c r="AE572" s="113"/>
      <c r="BH572" s="113"/>
      <c r="CK572" s="113"/>
    </row>
    <row r="573" spans="1:89" ht="15" x14ac:dyDescent="0.3">
      <c r="A573" s="3"/>
      <c r="AE573" s="113"/>
      <c r="BH573" s="113"/>
      <c r="CK573" s="113"/>
    </row>
    <row r="574" spans="1:89" ht="15" x14ac:dyDescent="0.3">
      <c r="A574" s="3"/>
      <c r="AE574" s="113"/>
      <c r="BH574" s="113"/>
      <c r="CK574" s="113"/>
    </row>
    <row r="575" spans="1:89" ht="15" x14ac:dyDescent="0.3">
      <c r="A575" s="3"/>
      <c r="AE575" s="113"/>
      <c r="BH575" s="113"/>
      <c r="CK575" s="113"/>
    </row>
    <row r="576" spans="1:89" ht="15" x14ac:dyDescent="0.3">
      <c r="A576" s="3"/>
      <c r="AE576" s="113"/>
      <c r="BH576" s="113"/>
      <c r="CK576" s="113"/>
    </row>
    <row r="577" spans="1:89" ht="15" x14ac:dyDescent="0.3">
      <c r="A577" s="3"/>
      <c r="AE577" s="113"/>
      <c r="BH577" s="113"/>
      <c r="CK577" s="113"/>
    </row>
    <row r="578" spans="1:89" ht="15" x14ac:dyDescent="0.3">
      <c r="A578" s="3"/>
      <c r="AE578" s="113"/>
      <c r="BH578" s="113"/>
      <c r="CK578" s="113"/>
    </row>
    <row r="579" spans="1:89" ht="15" x14ac:dyDescent="0.3">
      <c r="A579" s="3"/>
      <c r="AE579" s="113"/>
      <c r="BH579" s="113"/>
      <c r="CK579" s="113"/>
    </row>
    <row r="580" spans="1:89" ht="15" x14ac:dyDescent="0.3">
      <c r="A580" s="3"/>
      <c r="AE580" s="113"/>
      <c r="BH580" s="113"/>
      <c r="CK580" s="113"/>
    </row>
    <row r="581" spans="1:89" ht="15" x14ac:dyDescent="0.3">
      <c r="A581" s="3"/>
      <c r="AE581" s="113"/>
      <c r="BH581" s="113"/>
      <c r="CK581" s="113"/>
    </row>
    <row r="582" spans="1:89" ht="15" x14ac:dyDescent="0.3">
      <c r="A582" s="3"/>
      <c r="AE582" s="113"/>
      <c r="BH582" s="113"/>
      <c r="CK582" s="113"/>
    </row>
    <row r="583" spans="1:89" ht="15" x14ac:dyDescent="0.3">
      <c r="A583" s="3"/>
      <c r="AE583" s="113"/>
      <c r="BH583" s="113"/>
      <c r="CK583" s="113"/>
    </row>
    <row r="584" spans="1:89" ht="15" x14ac:dyDescent="0.3">
      <c r="A584" s="3"/>
      <c r="AE584" s="113"/>
      <c r="BH584" s="113"/>
      <c r="CK584" s="113"/>
    </row>
    <row r="585" spans="1:89" ht="15" x14ac:dyDescent="0.3">
      <c r="A585" s="3"/>
      <c r="AE585" s="113"/>
      <c r="BH585" s="113"/>
      <c r="CK585" s="113"/>
    </row>
    <row r="586" spans="1:89" ht="15" x14ac:dyDescent="0.3">
      <c r="A586" s="3"/>
      <c r="AE586" s="113"/>
      <c r="BH586" s="113"/>
      <c r="CK586" s="113"/>
    </row>
    <row r="587" spans="1:89" ht="15" x14ac:dyDescent="0.3">
      <c r="A587" s="3"/>
      <c r="AE587" s="113"/>
      <c r="BH587" s="113"/>
      <c r="CK587" s="113"/>
    </row>
    <row r="588" spans="1:89" ht="15" x14ac:dyDescent="0.3">
      <c r="A588" s="3"/>
      <c r="AE588" s="113"/>
      <c r="BH588" s="113"/>
      <c r="CK588" s="113"/>
    </row>
    <row r="589" spans="1:89" ht="15" x14ac:dyDescent="0.3">
      <c r="A589" s="3"/>
      <c r="AE589" s="113"/>
      <c r="BH589" s="113"/>
      <c r="CK589" s="113"/>
    </row>
    <row r="590" spans="1:89" ht="15" x14ac:dyDescent="0.3">
      <c r="A590" s="3"/>
      <c r="AE590" s="113"/>
      <c r="BH590" s="113"/>
      <c r="CK590" s="113"/>
    </row>
    <row r="591" spans="1:89" ht="15" x14ac:dyDescent="0.3">
      <c r="A591" s="3"/>
      <c r="AE591" s="113"/>
      <c r="BH591" s="113"/>
      <c r="CK591" s="113"/>
    </row>
    <row r="592" spans="1:89" ht="15" x14ac:dyDescent="0.3">
      <c r="A592" s="3"/>
      <c r="AE592" s="113"/>
      <c r="BH592" s="113"/>
      <c r="CK592" s="113"/>
    </row>
    <row r="593" spans="1:89" ht="15" x14ac:dyDescent="0.3">
      <c r="A593" s="3"/>
      <c r="AE593" s="113"/>
      <c r="BH593" s="113"/>
      <c r="CK593" s="113"/>
    </row>
    <row r="594" spans="1:89" ht="15" x14ac:dyDescent="0.3">
      <c r="A594" s="3"/>
      <c r="AE594" s="113"/>
      <c r="BH594" s="113"/>
      <c r="CK594" s="113"/>
    </row>
    <row r="595" spans="1:89" ht="15" x14ac:dyDescent="0.3">
      <c r="A595" s="3"/>
      <c r="AE595" s="113"/>
      <c r="BH595" s="113"/>
      <c r="CK595" s="113"/>
    </row>
    <row r="596" spans="1:89" ht="15" x14ac:dyDescent="0.3">
      <c r="A596" s="3"/>
      <c r="AE596" s="113"/>
      <c r="BH596" s="113"/>
      <c r="CK596" s="113"/>
    </row>
    <row r="597" spans="1:89" ht="15" x14ac:dyDescent="0.3">
      <c r="A597" s="3"/>
      <c r="AE597" s="113"/>
      <c r="BH597" s="113"/>
      <c r="CK597" s="113"/>
    </row>
    <row r="598" spans="1:89" ht="15" x14ac:dyDescent="0.3">
      <c r="A598" s="3"/>
      <c r="AE598" s="113"/>
      <c r="BH598" s="113"/>
      <c r="CK598" s="113"/>
    </row>
    <row r="599" spans="1:89" ht="15" x14ac:dyDescent="0.3">
      <c r="A599" s="3"/>
      <c r="AE599" s="113"/>
      <c r="BH599" s="113"/>
      <c r="CK599" s="113"/>
    </row>
    <row r="600" spans="1:89" ht="15" x14ac:dyDescent="0.3">
      <c r="A600" s="3"/>
      <c r="AE600" s="113"/>
      <c r="BH600" s="113"/>
      <c r="CK600" s="113"/>
    </row>
    <row r="601" spans="1:89" ht="15" x14ac:dyDescent="0.3">
      <c r="A601" s="3"/>
      <c r="AE601" s="113"/>
      <c r="BH601" s="113"/>
      <c r="CK601" s="113"/>
    </row>
    <row r="602" spans="1:89" ht="15" x14ac:dyDescent="0.3">
      <c r="A602" s="3"/>
      <c r="AE602" s="113"/>
      <c r="BH602" s="113"/>
      <c r="CK602" s="113"/>
    </row>
    <row r="603" spans="1:89" ht="15" x14ac:dyDescent="0.3">
      <c r="A603" s="3"/>
      <c r="AE603" s="113"/>
      <c r="BH603" s="113"/>
      <c r="CK603" s="113"/>
    </row>
    <row r="604" spans="1:89" ht="15" x14ac:dyDescent="0.3">
      <c r="A604" s="3"/>
      <c r="AE604" s="113"/>
      <c r="BH604" s="113"/>
      <c r="CK604" s="113"/>
    </row>
    <row r="605" spans="1:89" ht="15" x14ac:dyDescent="0.3">
      <c r="A605" s="3"/>
      <c r="AE605" s="113"/>
      <c r="BH605" s="113"/>
      <c r="CK605" s="113"/>
    </row>
    <row r="606" spans="1:89" ht="15" x14ac:dyDescent="0.3">
      <c r="A606" s="3"/>
      <c r="AE606" s="113"/>
      <c r="BH606" s="113"/>
      <c r="CK606" s="113"/>
    </row>
    <row r="607" spans="1:89" ht="15" x14ac:dyDescent="0.3">
      <c r="A607" s="3"/>
      <c r="AE607" s="113"/>
      <c r="BH607" s="113"/>
      <c r="CK607" s="113"/>
    </row>
    <row r="608" spans="1:89" ht="15" x14ac:dyDescent="0.3">
      <c r="A608" s="3"/>
      <c r="AE608" s="113"/>
      <c r="BH608" s="113"/>
      <c r="CK608" s="113"/>
    </row>
    <row r="609" spans="1:89" ht="15" x14ac:dyDescent="0.3">
      <c r="A609" s="3"/>
      <c r="AE609" s="113"/>
      <c r="BH609" s="113"/>
      <c r="CK609" s="113"/>
    </row>
    <row r="610" spans="1:89" ht="15" x14ac:dyDescent="0.3">
      <c r="A610" s="3"/>
      <c r="AE610" s="113"/>
      <c r="BH610" s="113"/>
      <c r="CK610" s="113"/>
    </row>
    <row r="611" spans="1:89" ht="15" x14ac:dyDescent="0.3">
      <c r="A611" s="3"/>
      <c r="AE611" s="113"/>
      <c r="BH611" s="113"/>
      <c r="CK611" s="113"/>
    </row>
    <row r="612" spans="1:89" ht="15" x14ac:dyDescent="0.3">
      <c r="A612" s="3"/>
      <c r="AE612" s="113"/>
      <c r="BH612" s="113"/>
      <c r="CK612" s="113"/>
    </row>
    <row r="613" spans="1:89" ht="15" x14ac:dyDescent="0.3">
      <c r="A613" s="3"/>
      <c r="AE613" s="113"/>
      <c r="BH613" s="113"/>
      <c r="CK613" s="113"/>
    </row>
    <row r="614" spans="1:89" ht="15" x14ac:dyDescent="0.3">
      <c r="A614" s="3"/>
      <c r="AE614" s="113"/>
      <c r="BH614" s="113"/>
      <c r="CK614" s="113"/>
    </row>
    <row r="615" spans="1:89" ht="15" x14ac:dyDescent="0.3">
      <c r="A615" s="3"/>
      <c r="AE615" s="113"/>
      <c r="BH615" s="113"/>
      <c r="CK615" s="113"/>
    </row>
    <row r="616" spans="1:89" ht="15" x14ac:dyDescent="0.3">
      <c r="A616" s="3"/>
      <c r="AE616" s="113"/>
      <c r="BH616" s="113"/>
      <c r="CK616" s="113"/>
    </row>
    <row r="617" spans="1:89" ht="15" x14ac:dyDescent="0.3">
      <c r="A617" s="3"/>
      <c r="AE617" s="113"/>
      <c r="BH617" s="113"/>
      <c r="CK617" s="113"/>
    </row>
    <row r="618" spans="1:89" ht="15" x14ac:dyDescent="0.3">
      <c r="A618" s="3"/>
      <c r="AE618" s="113"/>
      <c r="BH618" s="113"/>
      <c r="CK618" s="113"/>
    </row>
    <row r="619" spans="1:89" ht="15" x14ac:dyDescent="0.3">
      <c r="A619" s="3"/>
      <c r="AE619" s="113"/>
      <c r="BH619" s="113"/>
      <c r="CK619" s="113"/>
    </row>
    <row r="620" spans="1:89" ht="15" x14ac:dyDescent="0.3">
      <c r="A620" s="3"/>
      <c r="AE620" s="113"/>
      <c r="BH620" s="113"/>
      <c r="CK620" s="113"/>
    </row>
    <row r="621" spans="1:89" ht="15" x14ac:dyDescent="0.3">
      <c r="A621" s="3"/>
      <c r="AE621" s="113"/>
      <c r="BH621" s="113"/>
      <c r="CK621" s="113"/>
    </row>
    <row r="622" spans="1:89" ht="15" x14ac:dyDescent="0.3">
      <c r="A622" s="3"/>
      <c r="AE622" s="113"/>
      <c r="BH622" s="113"/>
      <c r="CK622" s="113"/>
    </row>
    <row r="623" spans="1:89" ht="15" x14ac:dyDescent="0.3">
      <c r="A623" s="3"/>
      <c r="AE623" s="113"/>
      <c r="BH623" s="113"/>
      <c r="CK623" s="113"/>
    </row>
    <row r="624" spans="1:89" ht="15" x14ac:dyDescent="0.3">
      <c r="A624" s="3"/>
      <c r="AE624" s="113"/>
      <c r="BH624" s="113"/>
      <c r="CK624" s="113"/>
    </row>
    <row r="625" spans="1:89" ht="15" x14ac:dyDescent="0.3">
      <c r="A625" s="3"/>
      <c r="AE625" s="113"/>
      <c r="BH625" s="113"/>
      <c r="CK625" s="113"/>
    </row>
    <row r="626" spans="1:89" ht="15" x14ac:dyDescent="0.3">
      <c r="A626" s="3"/>
      <c r="AE626" s="113"/>
      <c r="BH626" s="113"/>
      <c r="CK626" s="113"/>
    </row>
    <row r="627" spans="1:89" ht="15" x14ac:dyDescent="0.3">
      <c r="A627" s="3"/>
      <c r="AE627" s="113"/>
      <c r="BH627" s="113"/>
      <c r="CK627" s="113"/>
    </row>
    <row r="628" spans="1:89" ht="15" x14ac:dyDescent="0.3">
      <c r="A628" s="3"/>
      <c r="AE628" s="113"/>
      <c r="BH628" s="113"/>
      <c r="CK628" s="113"/>
    </row>
    <row r="629" spans="1:89" ht="15" x14ac:dyDescent="0.3">
      <c r="A629" s="3"/>
      <c r="AE629" s="113"/>
      <c r="BH629" s="113"/>
      <c r="CK629" s="113"/>
    </row>
    <row r="630" spans="1:89" ht="15" x14ac:dyDescent="0.3">
      <c r="A630" s="3"/>
      <c r="AE630" s="113"/>
      <c r="BH630" s="113"/>
      <c r="CK630" s="113"/>
    </row>
    <row r="631" spans="1:89" ht="15" x14ac:dyDescent="0.3">
      <c r="A631" s="3"/>
      <c r="AE631" s="113"/>
      <c r="BH631" s="113"/>
      <c r="CK631" s="113"/>
    </row>
    <row r="632" spans="1:89" ht="15" x14ac:dyDescent="0.3">
      <c r="A632" s="3"/>
      <c r="AE632" s="113"/>
      <c r="BH632" s="113"/>
      <c r="CK632" s="113"/>
    </row>
    <row r="633" spans="1:89" ht="15" x14ac:dyDescent="0.3">
      <c r="A633" s="3"/>
      <c r="AE633" s="113"/>
      <c r="BH633" s="113"/>
      <c r="CK633" s="113"/>
    </row>
    <row r="634" spans="1:89" ht="15" x14ac:dyDescent="0.3">
      <c r="A634" s="3"/>
      <c r="AE634" s="113"/>
      <c r="BH634" s="113"/>
      <c r="CK634" s="113"/>
    </row>
    <row r="635" spans="1:89" ht="15" x14ac:dyDescent="0.3">
      <c r="A635" s="3"/>
      <c r="AE635" s="113"/>
      <c r="BH635" s="113"/>
      <c r="CK635" s="113"/>
    </row>
    <row r="636" spans="1:89" ht="15" x14ac:dyDescent="0.3">
      <c r="A636" s="3"/>
      <c r="AE636" s="113"/>
      <c r="BH636" s="113"/>
      <c r="CK636" s="113"/>
    </row>
    <row r="637" spans="1:89" ht="15" x14ac:dyDescent="0.3">
      <c r="A637" s="3"/>
      <c r="AE637" s="113"/>
      <c r="BH637" s="113"/>
      <c r="CK637" s="113"/>
    </row>
    <row r="638" spans="1:89" ht="15" x14ac:dyDescent="0.3">
      <c r="A638" s="3"/>
      <c r="AE638" s="113"/>
      <c r="BH638" s="113"/>
      <c r="CK638" s="113"/>
    </row>
    <row r="639" spans="1:89" ht="15" x14ac:dyDescent="0.3">
      <c r="A639" s="3"/>
      <c r="AE639" s="113"/>
      <c r="BH639" s="113"/>
      <c r="CK639" s="113"/>
    </row>
    <row r="640" spans="1:89" ht="15" x14ac:dyDescent="0.3">
      <c r="A640" s="3"/>
      <c r="AE640" s="113"/>
      <c r="BH640" s="113"/>
      <c r="CK640" s="113"/>
    </row>
    <row r="641" spans="1:89" ht="15" x14ac:dyDescent="0.3">
      <c r="A641" s="3"/>
      <c r="AE641" s="113"/>
      <c r="BH641" s="113"/>
      <c r="CK641" s="113"/>
    </row>
    <row r="642" spans="1:89" ht="15" x14ac:dyDescent="0.3">
      <c r="A642" s="3"/>
      <c r="AE642" s="113"/>
      <c r="BH642" s="113"/>
      <c r="CK642" s="113"/>
    </row>
    <row r="643" spans="1:89" ht="15" x14ac:dyDescent="0.3">
      <c r="A643" s="3"/>
      <c r="AE643" s="113"/>
      <c r="BH643" s="113"/>
      <c r="CK643" s="113"/>
    </row>
    <row r="644" spans="1:89" ht="15" x14ac:dyDescent="0.3">
      <c r="A644" s="3"/>
      <c r="AE644" s="113"/>
      <c r="BH644" s="113"/>
      <c r="CK644" s="113"/>
    </row>
    <row r="645" spans="1:89" ht="15" x14ac:dyDescent="0.3">
      <c r="A645" s="3"/>
      <c r="AE645" s="113"/>
      <c r="BH645" s="113"/>
      <c r="CK645" s="113"/>
    </row>
    <row r="646" spans="1:89" ht="15" x14ac:dyDescent="0.3">
      <c r="A646" s="3"/>
      <c r="AE646" s="113"/>
      <c r="BH646" s="113"/>
      <c r="CK646" s="113"/>
    </row>
    <row r="647" spans="1:89" ht="15" x14ac:dyDescent="0.3">
      <c r="A647" s="3"/>
      <c r="AE647" s="113"/>
      <c r="BH647" s="113"/>
      <c r="CK647" s="113"/>
    </row>
    <row r="648" spans="1:89" ht="15" x14ac:dyDescent="0.3">
      <c r="A648" s="3"/>
      <c r="AE648" s="113"/>
      <c r="BH648" s="113"/>
      <c r="CK648" s="113"/>
    </row>
    <row r="649" spans="1:89" ht="15" x14ac:dyDescent="0.3">
      <c r="A649" s="3"/>
      <c r="AE649" s="113"/>
      <c r="BH649" s="113"/>
      <c r="CK649" s="113"/>
    </row>
    <row r="650" spans="1:89" ht="15" x14ac:dyDescent="0.3">
      <c r="A650" s="3"/>
      <c r="AE650" s="113"/>
      <c r="BH650" s="113"/>
      <c r="CK650" s="113"/>
    </row>
    <row r="651" spans="1:89" ht="15" x14ac:dyDescent="0.3">
      <c r="A651" s="3"/>
      <c r="AE651" s="113"/>
      <c r="BH651" s="113"/>
      <c r="CK651" s="113"/>
    </row>
    <row r="652" spans="1:89" ht="15" x14ac:dyDescent="0.3">
      <c r="A652" s="3"/>
      <c r="AE652" s="113"/>
      <c r="BH652" s="113"/>
      <c r="CK652" s="113"/>
    </row>
    <row r="653" spans="1:89" ht="15" x14ac:dyDescent="0.3">
      <c r="A653" s="3"/>
      <c r="AE653" s="113"/>
      <c r="BH653" s="113"/>
      <c r="CK653" s="113"/>
    </row>
    <row r="654" spans="1:89" ht="15" x14ac:dyDescent="0.3">
      <c r="A654" s="3"/>
      <c r="AE654" s="113"/>
      <c r="BH654" s="113"/>
      <c r="CK654" s="113"/>
    </row>
    <row r="655" spans="1:89" ht="15" x14ac:dyDescent="0.3">
      <c r="A655" s="3"/>
      <c r="AE655" s="113"/>
      <c r="BH655" s="113"/>
      <c r="CK655" s="113"/>
    </row>
    <row r="656" spans="1:89" ht="15" x14ac:dyDescent="0.3">
      <c r="A656" s="3"/>
      <c r="AE656" s="113"/>
      <c r="BH656" s="113"/>
      <c r="CK656" s="113"/>
    </row>
    <row r="657" spans="1:89" ht="15" x14ac:dyDescent="0.3">
      <c r="A657" s="3"/>
      <c r="AE657" s="113"/>
      <c r="BH657" s="113"/>
      <c r="CK657" s="113"/>
    </row>
    <row r="658" spans="1:89" ht="15" x14ac:dyDescent="0.3">
      <c r="A658" s="3"/>
      <c r="AE658" s="113"/>
      <c r="BH658" s="113"/>
      <c r="CK658" s="113"/>
    </row>
    <row r="659" spans="1:89" ht="15" x14ac:dyDescent="0.3">
      <c r="A659" s="3"/>
      <c r="AE659" s="113"/>
      <c r="BH659" s="113"/>
      <c r="CK659" s="113"/>
    </row>
    <row r="660" spans="1:89" ht="15" x14ac:dyDescent="0.3">
      <c r="A660" s="3"/>
      <c r="AE660" s="113"/>
      <c r="BH660" s="113"/>
      <c r="CK660" s="113"/>
    </row>
    <row r="661" spans="1:89" ht="15" x14ac:dyDescent="0.3">
      <c r="A661" s="3"/>
      <c r="AE661" s="113"/>
      <c r="BH661" s="113"/>
      <c r="CK661" s="113"/>
    </row>
    <row r="662" spans="1:89" ht="15" x14ac:dyDescent="0.3">
      <c r="A662" s="3"/>
      <c r="AE662" s="113"/>
      <c r="BH662" s="113"/>
      <c r="CK662" s="113"/>
    </row>
    <row r="663" spans="1:89" ht="15.75" customHeight="1" x14ac:dyDescent="0.25">
      <c r="AE663" s="113"/>
      <c r="BH663" s="113"/>
      <c r="CK663" s="113"/>
    </row>
    <row r="664" spans="1:89" ht="15.75" customHeight="1" x14ac:dyDescent="0.25">
      <c r="AE664" s="113"/>
      <c r="BH664" s="113"/>
      <c r="CK664" s="113"/>
    </row>
    <row r="665" spans="1:89" ht="15.75" customHeight="1" x14ac:dyDescent="0.25">
      <c r="AE665" s="113"/>
      <c r="BH665" s="113"/>
      <c r="CK665" s="113"/>
    </row>
    <row r="666" spans="1:89" ht="15.75" customHeight="1" x14ac:dyDescent="0.25">
      <c r="AE666" s="113"/>
      <c r="BH666" s="113"/>
      <c r="CK666" s="113"/>
    </row>
    <row r="667" spans="1:89" ht="15.75" customHeight="1" x14ac:dyDescent="0.25">
      <c r="AE667" s="113"/>
      <c r="BH667" s="113"/>
      <c r="CK667" s="113"/>
    </row>
    <row r="668" spans="1:89" ht="15.75" customHeight="1" x14ac:dyDescent="0.25">
      <c r="AE668" s="113"/>
      <c r="BH668" s="113"/>
      <c r="CK668" s="113"/>
    </row>
    <row r="669" spans="1:89" ht="15.75" customHeight="1" x14ac:dyDescent="0.25">
      <c r="AE669" s="113"/>
      <c r="BH669" s="113"/>
      <c r="CK669" s="113"/>
    </row>
    <row r="670" spans="1:89" ht="15.75" customHeight="1" x14ac:dyDescent="0.25">
      <c r="AE670" s="113"/>
      <c r="BH670" s="113"/>
      <c r="CK670" s="113"/>
    </row>
    <row r="671" spans="1:89" ht="15.75" customHeight="1" x14ac:dyDescent="0.25">
      <c r="AE671" s="113"/>
      <c r="BH671" s="113"/>
      <c r="CK671" s="113"/>
    </row>
    <row r="672" spans="1:89" ht="15.75" customHeight="1" x14ac:dyDescent="0.25">
      <c r="AE672" s="113"/>
      <c r="BH672" s="113"/>
      <c r="CK672" s="113"/>
    </row>
    <row r="673" spans="31:89" ht="15.75" customHeight="1" x14ac:dyDescent="0.25">
      <c r="AE673" s="113"/>
      <c r="BH673" s="113"/>
      <c r="CK673" s="113"/>
    </row>
    <row r="674" spans="31:89" ht="15.75" customHeight="1" x14ac:dyDescent="0.25">
      <c r="AE674" s="113"/>
      <c r="BH674" s="113"/>
      <c r="CK674" s="113"/>
    </row>
    <row r="675" spans="31:89" ht="15.75" customHeight="1" x14ac:dyDescent="0.25">
      <c r="AE675" s="113"/>
      <c r="BH675" s="113"/>
      <c r="CK675" s="113"/>
    </row>
    <row r="676" spans="31:89" ht="15.75" customHeight="1" x14ac:dyDescent="0.25">
      <c r="AE676" s="113"/>
      <c r="BH676" s="113"/>
      <c r="CK676" s="113"/>
    </row>
    <row r="677" spans="31:89" ht="15.75" customHeight="1" x14ac:dyDescent="0.25">
      <c r="AE677" s="113"/>
      <c r="BH677" s="113"/>
      <c r="CK677" s="113"/>
    </row>
    <row r="678" spans="31:89" ht="15.75" customHeight="1" x14ac:dyDescent="0.25">
      <c r="AE678" s="113"/>
      <c r="BH678" s="113"/>
      <c r="CK678" s="113"/>
    </row>
    <row r="679" spans="31:89" ht="15.75" customHeight="1" x14ac:dyDescent="0.25">
      <c r="AE679" s="113"/>
      <c r="BH679" s="113"/>
      <c r="CK679" s="113"/>
    </row>
    <row r="680" spans="31:89" ht="15.75" customHeight="1" x14ac:dyDescent="0.25">
      <c r="AE680" s="113"/>
      <c r="BH680" s="113"/>
      <c r="CK680" s="113"/>
    </row>
    <row r="681" spans="31:89" ht="15.75" customHeight="1" x14ac:dyDescent="0.25">
      <c r="AE681" s="113"/>
      <c r="BH681" s="113"/>
      <c r="CK681" s="113"/>
    </row>
    <row r="682" spans="31:89" ht="15.75" customHeight="1" x14ac:dyDescent="0.25">
      <c r="AE682" s="113"/>
      <c r="BH682" s="113"/>
      <c r="CK682" s="113"/>
    </row>
    <row r="683" spans="31:89" ht="15.75" customHeight="1" x14ac:dyDescent="0.25">
      <c r="AE683" s="113"/>
      <c r="BH683" s="113"/>
      <c r="CK683" s="113"/>
    </row>
    <row r="684" spans="31:89" ht="15.75" customHeight="1" x14ac:dyDescent="0.25">
      <c r="AE684" s="113"/>
      <c r="BH684" s="113"/>
      <c r="CK684" s="113"/>
    </row>
    <row r="685" spans="31:89" ht="15.75" customHeight="1" x14ac:dyDescent="0.25">
      <c r="AE685" s="113"/>
      <c r="BH685" s="113"/>
      <c r="CK685" s="113"/>
    </row>
    <row r="686" spans="31:89" ht="15.75" customHeight="1" x14ac:dyDescent="0.25">
      <c r="AE686" s="113"/>
      <c r="BH686" s="113"/>
      <c r="CK686" s="113"/>
    </row>
    <row r="687" spans="31:89" ht="15.75" customHeight="1" x14ac:dyDescent="0.25">
      <c r="AE687" s="113"/>
      <c r="BH687" s="113"/>
      <c r="CK687" s="113"/>
    </row>
    <row r="688" spans="31:89" ht="15.75" customHeight="1" x14ac:dyDescent="0.25">
      <c r="AE688" s="113"/>
      <c r="BH688" s="113"/>
      <c r="CK688" s="113"/>
    </row>
    <row r="689" spans="31:89" ht="15.75" customHeight="1" x14ac:dyDescent="0.25">
      <c r="AE689" s="113"/>
      <c r="BH689" s="113"/>
      <c r="CK689" s="113"/>
    </row>
    <row r="690" spans="31:89" ht="15.75" customHeight="1" x14ac:dyDescent="0.25">
      <c r="AE690" s="113"/>
      <c r="BH690" s="113"/>
      <c r="CK690" s="113"/>
    </row>
    <row r="691" spans="31:89" ht="15.75" customHeight="1" x14ac:dyDescent="0.25">
      <c r="AE691" s="113"/>
      <c r="BH691" s="113"/>
      <c r="CK691" s="113"/>
    </row>
    <row r="692" spans="31:89" ht="15.75" customHeight="1" x14ac:dyDescent="0.25">
      <c r="AE692" s="113"/>
      <c r="BH692" s="113"/>
      <c r="CK692" s="113"/>
    </row>
    <row r="693" spans="31:89" ht="15.75" customHeight="1" x14ac:dyDescent="0.25">
      <c r="AE693" s="113"/>
      <c r="BH693" s="113"/>
      <c r="CK693" s="113"/>
    </row>
    <row r="694" spans="31:89" ht="15.75" customHeight="1" x14ac:dyDescent="0.25">
      <c r="AE694" s="113"/>
      <c r="BH694" s="113"/>
      <c r="CK694" s="113"/>
    </row>
    <row r="695" spans="31:89" ht="15.75" customHeight="1" x14ac:dyDescent="0.25">
      <c r="AE695" s="113"/>
      <c r="BH695" s="113"/>
      <c r="CK695" s="113"/>
    </row>
    <row r="696" spans="31:89" ht="15.75" customHeight="1" x14ac:dyDescent="0.25">
      <c r="AE696" s="113"/>
      <c r="BH696" s="113"/>
      <c r="CK696" s="113"/>
    </row>
    <row r="697" spans="31:89" ht="15.75" customHeight="1" x14ac:dyDescent="0.25">
      <c r="AE697" s="113"/>
      <c r="BH697" s="113"/>
      <c r="CK697" s="113"/>
    </row>
    <row r="698" spans="31:89" ht="15.75" customHeight="1" x14ac:dyDescent="0.25">
      <c r="AE698" s="113"/>
      <c r="BH698" s="113"/>
      <c r="CK698" s="113"/>
    </row>
    <row r="699" spans="31:89" ht="15.75" customHeight="1" x14ac:dyDescent="0.25">
      <c r="AE699" s="113"/>
      <c r="BH699" s="113"/>
      <c r="CK699" s="113"/>
    </row>
    <row r="700" spans="31:89" ht="15.75" customHeight="1" x14ac:dyDescent="0.25">
      <c r="AE700" s="113"/>
      <c r="BH700" s="113"/>
      <c r="CK700" s="113"/>
    </row>
    <row r="701" spans="31:89" ht="15.75" customHeight="1" x14ac:dyDescent="0.25">
      <c r="AE701" s="113"/>
      <c r="BH701" s="113"/>
      <c r="CK701" s="113"/>
    </row>
    <row r="702" spans="31:89" ht="15.75" customHeight="1" x14ac:dyDescent="0.25">
      <c r="AE702" s="113"/>
      <c r="BH702" s="113"/>
      <c r="CK702" s="113"/>
    </row>
    <row r="703" spans="31:89" ht="15.75" customHeight="1" x14ac:dyDescent="0.25">
      <c r="AE703" s="113"/>
      <c r="BH703" s="113"/>
      <c r="CK703" s="113"/>
    </row>
    <row r="704" spans="31:89" ht="15.75" customHeight="1" x14ac:dyDescent="0.25">
      <c r="AE704" s="113"/>
      <c r="BH704" s="113"/>
      <c r="CK704" s="113"/>
    </row>
    <row r="705" spans="31:89" ht="15.75" customHeight="1" x14ac:dyDescent="0.25">
      <c r="AE705" s="113"/>
      <c r="BH705" s="113"/>
      <c r="CK705" s="113"/>
    </row>
    <row r="706" spans="31:89" ht="15.75" customHeight="1" x14ac:dyDescent="0.25">
      <c r="AE706" s="113"/>
      <c r="BH706" s="113"/>
      <c r="CK706" s="113"/>
    </row>
    <row r="707" spans="31:89" ht="15.75" customHeight="1" x14ac:dyDescent="0.25">
      <c r="AE707" s="113"/>
      <c r="BH707" s="113"/>
      <c r="CK707" s="113"/>
    </row>
    <row r="708" spans="31:89" ht="15.75" customHeight="1" x14ac:dyDescent="0.25">
      <c r="AE708" s="113"/>
      <c r="BH708" s="113"/>
      <c r="CK708" s="113"/>
    </row>
    <row r="709" spans="31:89" ht="15.75" customHeight="1" x14ac:dyDescent="0.25">
      <c r="AE709" s="113"/>
      <c r="BH709" s="113"/>
      <c r="CK709" s="113"/>
    </row>
    <row r="710" spans="31:89" ht="15.75" customHeight="1" x14ac:dyDescent="0.25">
      <c r="AE710" s="113"/>
      <c r="BH710" s="113"/>
      <c r="CK710" s="113"/>
    </row>
    <row r="711" spans="31:89" ht="15.75" customHeight="1" x14ac:dyDescent="0.25">
      <c r="AE711" s="113"/>
      <c r="BH711" s="113"/>
      <c r="CK711" s="113"/>
    </row>
    <row r="712" spans="31:89" ht="15.75" customHeight="1" x14ac:dyDescent="0.25">
      <c r="AE712" s="113"/>
      <c r="BH712" s="113"/>
      <c r="CK712" s="113"/>
    </row>
    <row r="713" spans="31:89" ht="15.75" customHeight="1" x14ac:dyDescent="0.25">
      <c r="AE713" s="113"/>
      <c r="BH713" s="113"/>
      <c r="CK713" s="113"/>
    </row>
    <row r="714" spans="31:89" ht="15.75" customHeight="1" x14ac:dyDescent="0.25">
      <c r="AE714" s="113"/>
      <c r="BH714" s="113"/>
      <c r="CK714" s="113"/>
    </row>
    <row r="715" spans="31:89" ht="15.75" customHeight="1" x14ac:dyDescent="0.25">
      <c r="AE715" s="113"/>
      <c r="BH715" s="113"/>
      <c r="CK715" s="113"/>
    </row>
    <row r="716" spans="31:89" ht="15.75" customHeight="1" x14ac:dyDescent="0.25">
      <c r="AE716" s="113"/>
      <c r="BH716" s="113"/>
      <c r="CK716" s="113"/>
    </row>
    <row r="717" spans="31:89" ht="15.75" customHeight="1" x14ac:dyDescent="0.25">
      <c r="AE717" s="113"/>
      <c r="BH717" s="113"/>
      <c r="CK717" s="113"/>
    </row>
    <row r="718" spans="31:89" ht="15.75" customHeight="1" x14ac:dyDescent="0.25">
      <c r="AE718" s="113"/>
      <c r="BH718" s="113"/>
      <c r="CK718" s="113"/>
    </row>
    <row r="719" spans="31:89" ht="15.75" customHeight="1" x14ac:dyDescent="0.25">
      <c r="AE719" s="113"/>
      <c r="BH719" s="113"/>
      <c r="CK719" s="113"/>
    </row>
    <row r="720" spans="31:89" ht="15.75" customHeight="1" x14ac:dyDescent="0.25">
      <c r="AE720" s="113"/>
      <c r="BH720" s="113"/>
      <c r="CK720" s="113"/>
    </row>
    <row r="721" spans="31:89" ht="15.75" customHeight="1" x14ac:dyDescent="0.25">
      <c r="AE721" s="113"/>
      <c r="BH721" s="113"/>
      <c r="CK721" s="113"/>
    </row>
    <row r="722" spans="31:89" ht="15.75" customHeight="1" x14ac:dyDescent="0.25">
      <c r="AE722" s="113"/>
      <c r="BH722" s="113"/>
      <c r="CK722" s="113"/>
    </row>
    <row r="723" spans="31:89" ht="15.75" customHeight="1" x14ac:dyDescent="0.25">
      <c r="AE723" s="113"/>
      <c r="BH723" s="113"/>
      <c r="CK723" s="113"/>
    </row>
    <row r="724" spans="31:89" ht="15.75" customHeight="1" x14ac:dyDescent="0.25">
      <c r="AE724" s="113"/>
      <c r="BH724" s="113"/>
      <c r="CK724" s="113"/>
    </row>
    <row r="725" spans="31:89" ht="15.75" customHeight="1" x14ac:dyDescent="0.25">
      <c r="AE725" s="113"/>
      <c r="BH725" s="113"/>
      <c r="CK725" s="113"/>
    </row>
    <row r="726" spans="31:89" ht="15.75" customHeight="1" x14ac:dyDescent="0.25">
      <c r="AE726" s="113"/>
      <c r="BH726" s="113"/>
      <c r="CK726" s="113"/>
    </row>
    <row r="727" spans="31:89" ht="15.75" customHeight="1" x14ac:dyDescent="0.25">
      <c r="AE727" s="113"/>
      <c r="BH727" s="113"/>
      <c r="CK727" s="113"/>
    </row>
    <row r="728" spans="31:89" ht="15.75" customHeight="1" x14ac:dyDescent="0.25">
      <c r="AE728" s="113"/>
      <c r="BH728" s="113"/>
      <c r="CK728" s="113"/>
    </row>
    <row r="729" spans="31:89" ht="15.75" customHeight="1" x14ac:dyDescent="0.25">
      <c r="AE729" s="113"/>
      <c r="BH729" s="113"/>
      <c r="CK729" s="113"/>
    </row>
    <row r="730" spans="31:89" ht="15.75" customHeight="1" x14ac:dyDescent="0.25">
      <c r="AE730" s="113"/>
      <c r="BH730" s="113"/>
      <c r="CK730" s="113"/>
    </row>
    <row r="731" spans="31:89" ht="15.75" customHeight="1" x14ac:dyDescent="0.25">
      <c r="AE731" s="113"/>
      <c r="BH731" s="113"/>
      <c r="CK731" s="113"/>
    </row>
    <row r="732" spans="31:89" ht="15.75" customHeight="1" x14ac:dyDescent="0.25">
      <c r="AE732" s="113"/>
      <c r="BH732" s="113"/>
      <c r="CK732" s="113"/>
    </row>
    <row r="733" spans="31:89" ht="15.75" customHeight="1" x14ac:dyDescent="0.25">
      <c r="AE733" s="113"/>
      <c r="BH733" s="113"/>
      <c r="CK733" s="113"/>
    </row>
    <row r="734" spans="31:89" ht="15.75" customHeight="1" x14ac:dyDescent="0.25">
      <c r="AE734" s="113"/>
      <c r="BH734" s="113"/>
      <c r="CK734" s="113"/>
    </row>
    <row r="735" spans="31:89" ht="15.75" customHeight="1" x14ac:dyDescent="0.25">
      <c r="AE735" s="113"/>
      <c r="BH735" s="113"/>
      <c r="CK735" s="113"/>
    </row>
    <row r="736" spans="31:89" ht="15.75" customHeight="1" x14ac:dyDescent="0.25">
      <c r="AE736" s="113"/>
      <c r="BH736" s="113"/>
      <c r="CK736" s="113"/>
    </row>
    <row r="737" spans="31:89" ht="15.75" customHeight="1" x14ac:dyDescent="0.25">
      <c r="AE737" s="113"/>
      <c r="BH737" s="113"/>
      <c r="CK737" s="113"/>
    </row>
    <row r="738" spans="31:89" ht="15.75" customHeight="1" x14ac:dyDescent="0.25">
      <c r="AE738" s="113"/>
      <c r="BH738" s="113"/>
      <c r="CK738" s="113"/>
    </row>
    <row r="739" spans="31:89" ht="15.75" customHeight="1" x14ac:dyDescent="0.25">
      <c r="AE739" s="113"/>
      <c r="BH739" s="113"/>
      <c r="CK739" s="113"/>
    </row>
    <row r="740" spans="31:89" ht="15.75" customHeight="1" x14ac:dyDescent="0.25">
      <c r="AE740" s="113"/>
      <c r="BH740" s="113"/>
      <c r="CK740" s="113"/>
    </row>
    <row r="741" spans="31:89" ht="15.75" customHeight="1" x14ac:dyDescent="0.25">
      <c r="AE741" s="113"/>
      <c r="BH741" s="113"/>
      <c r="CK741" s="113"/>
    </row>
    <row r="742" spans="31:89" ht="15.75" customHeight="1" x14ac:dyDescent="0.25">
      <c r="AE742" s="113"/>
      <c r="BH742" s="113"/>
      <c r="CK742" s="113"/>
    </row>
    <row r="743" spans="31:89" ht="15.75" customHeight="1" x14ac:dyDescent="0.25">
      <c r="AE743" s="113"/>
      <c r="BH743" s="113"/>
      <c r="CK743" s="113"/>
    </row>
    <row r="744" spans="31:89" ht="15.75" customHeight="1" x14ac:dyDescent="0.25">
      <c r="AE744" s="113"/>
      <c r="BH744" s="113"/>
      <c r="CK744" s="113"/>
    </row>
    <row r="745" spans="31:89" ht="15.75" customHeight="1" x14ac:dyDescent="0.25">
      <c r="AE745" s="113"/>
      <c r="BH745" s="113"/>
      <c r="CK745" s="113"/>
    </row>
    <row r="746" spans="31:89" ht="15.75" customHeight="1" x14ac:dyDescent="0.25">
      <c r="AE746" s="113"/>
      <c r="BH746" s="113"/>
      <c r="CK746" s="113"/>
    </row>
    <row r="747" spans="31:89" ht="15.75" customHeight="1" x14ac:dyDescent="0.25">
      <c r="AE747" s="113"/>
      <c r="BH747" s="113"/>
      <c r="CK747" s="113"/>
    </row>
    <row r="748" spans="31:89" ht="15.75" customHeight="1" x14ac:dyDescent="0.25">
      <c r="AE748" s="113"/>
      <c r="BH748" s="113"/>
      <c r="CK748" s="113"/>
    </row>
    <row r="749" spans="31:89" ht="15.75" customHeight="1" x14ac:dyDescent="0.25">
      <c r="AE749" s="113"/>
      <c r="BH749" s="113"/>
      <c r="CK749" s="113"/>
    </row>
    <row r="750" spans="31:89" ht="15.75" customHeight="1" x14ac:dyDescent="0.25">
      <c r="AE750" s="113"/>
      <c r="BH750" s="113"/>
      <c r="CK750" s="113"/>
    </row>
    <row r="751" spans="31:89" ht="15.75" customHeight="1" x14ac:dyDescent="0.25">
      <c r="AE751" s="113"/>
      <c r="BH751" s="113"/>
      <c r="CK751" s="113"/>
    </row>
    <row r="752" spans="31:89" ht="15.75" customHeight="1" x14ac:dyDescent="0.25">
      <c r="AE752" s="113"/>
      <c r="BH752" s="113"/>
      <c r="CK752" s="113"/>
    </row>
    <row r="753" spans="31:89" ht="15.75" customHeight="1" x14ac:dyDescent="0.25">
      <c r="AE753" s="113"/>
      <c r="BH753" s="113"/>
      <c r="CK753" s="113"/>
    </row>
    <row r="754" spans="31:89" ht="15.75" customHeight="1" x14ac:dyDescent="0.25">
      <c r="AE754" s="113"/>
      <c r="BH754" s="113"/>
      <c r="CK754" s="113"/>
    </row>
    <row r="755" spans="31:89" ht="15.75" customHeight="1" x14ac:dyDescent="0.25">
      <c r="AE755" s="113"/>
      <c r="BH755" s="113"/>
      <c r="CK755" s="113"/>
    </row>
    <row r="756" spans="31:89" ht="15.75" customHeight="1" x14ac:dyDescent="0.25">
      <c r="AE756" s="113"/>
      <c r="BH756" s="113"/>
      <c r="CK756" s="113"/>
    </row>
    <row r="757" spans="31:89" ht="15.75" customHeight="1" x14ac:dyDescent="0.25">
      <c r="AE757" s="113"/>
      <c r="BH757" s="113"/>
      <c r="CK757" s="113"/>
    </row>
    <row r="758" spans="31:89" ht="15.75" customHeight="1" x14ac:dyDescent="0.25">
      <c r="AE758" s="113"/>
      <c r="BH758" s="113"/>
      <c r="CK758" s="113"/>
    </row>
    <row r="759" spans="31:89" ht="15.75" customHeight="1" x14ac:dyDescent="0.25">
      <c r="AE759" s="113"/>
      <c r="BH759" s="113"/>
      <c r="CK759" s="113"/>
    </row>
    <row r="760" spans="31:89" ht="15.75" customHeight="1" x14ac:dyDescent="0.25">
      <c r="AE760" s="113"/>
      <c r="BH760" s="113"/>
      <c r="CK760" s="113"/>
    </row>
    <row r="761" spans="31:89" ht="15.75" customHeight="1" x14ac:dyDescent="0.25">
      <c r="AE761" s="113"/>
      <c r="BH761" s="113"/>
      <c r="CK761" s="113"/>
    </row>
    <row r="762" spans="31:89" ht="15.75" customHeight="1" x14ac:dyDescent="0.25">
      <c r="AE762" s="113"/>
      <c r="BH762" s="113"/>
      <c r="CK762" s="113"/>
    </row>
    <row r="763" spans="31:89" ht="15.75" customHeight="1" x14ac:dyDescent="0.25">
      <c r="AE763" s="113"/>
      <c r="BH763" s="113"/>
      <c r="CK763" s="113"/>
    </row>
    <row r="764" spans="31:89" ht="15.75" customHeight="1" x14ac:dyDescent="0.25">
      <c r="AE764" s="113"/>
      <c r="BH764" s="113"/>
      <c r="CK764" s="113"/>
    </row>
    <row r="765" spans="31:89" ht="15.75" customHeight="1" x14ac:dyDescent="0.25">
      <c r="AE765" s="113"/>
      <c r="BH765" s="113"/>
      <c r="CK765" s="113"/>
    </row>
    <row r="766" spans="31:89" ht="15.75" customHeight="1" x14ac:dyDescent="0.25">
      <c r="AE766" s="113"/>
      <c r="BH766" s="113"/>
      <c r="CK766" s="113"/>
    </row>
    <row r="767" spans="31:89" ht="15.75" customHeight="1" x14ac:dyDescent="0.25">
      <c r="AE767" s="113"/>
      <c r="BH767" s="113"/>
      <c r="CK767" s="113"/>
    </row>
    <row r="768" spans="31:89" ht="15.75" customHeight="1" x14ac:dyDescent="0.25">
      <c r="AE768" s="113"/>
      <c r="BH768" s="113"/>
      <c r="CK768" s="113"/>
    </row>
    <row r="769" spans="31:89" ht="15.75" customHeight="1" x14ac:dyDescent="0.25">
      <c r="AE769" s="113"/>
      <c r="BH769" s="113"/>
      <c r="CK769" s="113"/>
    </row>
    <row r="770" spans="31:89" ht="15.75" customHeight="1" x14ac:dyDescent="0.25">
      <c r="AE770" s="113"/>
      <c r="BH770" s="113"/>
      <c r="CK770" s="113"/>
    </row>
    <row r="771" spans="31:89" ht="15.75" customHeight="1" x14ac:dyDescent="0.25">
      <c r="AE771" s="113"/>
      <c r="BH771" s="113"/>
      <c r="CK771" s="113"/>
    </row>
    <row r="772" spans="31:89" ht="15.75" customHeight="1" x14ac:dyDescent="0.25">
      <c r="AE772" s="113"/>
      <c r="BH772" s="113"/>
      <c r="CK772" s="113"/>
    </row>
    <row r="773" spans="31:89" ht="15.75" customHeight="1" x14ac:dyDescent="0.25">
      <c r="AE773" s="113"/>
      <c r="BH773" s="113"/>
      <c r="CK773" s="113"/>
    </row>
    <row r="774" spans="31:89" ht="15.75" customHeight="1" x14ac:dyDescent="0.25">
      <c r="AE774" s="113"/>
      <c r="BH774" s="113"/>
      <c r="CK774" s="113"/>
    </row>
    <row r="775" spans="31:89" ht="15.75" customHeight="1" x14ac:dyDescent="0.25">
      <c r="AE775" s="113"/>
      <c r="BH775" s="113"/>
      <c r="CK775" s="113"/>
    </row>
    <row r="776" spans="31:89" ht="15.75" customHeight="1" x14ac:dyDescent="0.25">
      <c r="AE776" s="113"/>
      <c r="BH776" s="113"/>
      <c r="CK776" s="113"/>
    </row>
    <row r="777" spans="31:89" ht="15.75" customHeight="1" x14ac:dyDescent="0.25">
      <c r="AE777" s="113"/>
      <c r="BH777" s="113"/>
      <c r="CK777" s="113"/>
    </row>
    <row r="778" spans="31:89" ht="15.75" customHeight="1" x14ac:dyDescent="0.25">
      <c r="AE778" s="113"/>
      <c r="BH778" s="113"/>
      <c r="CK778" s="113"/>
    </row>
    <row r="779" spans="31:89" ht="15.75" customHeight="1" x14ac:dyDescent="0.25">
      <c r="AE779" s="113"/>
      <c r="BH779" s="113"/>
      <c r="CK779" s="113"/>
    </row>
    <row r="780" spans="31:89" ht="15.75" customHeight="1" x14ac:dyDescent="0.25">
      <c r="AE780" s="113"/>
      <c r="BH780" s="113"/>
      <c r="CK780" s="113"/>
    </row>
    <row r="781" spans="31:89" ht="15.75" customHeight="1" x14ac:dyDescent="0.25">
      <c r="AE781" s="113"/>
      <c r="BH781" s="113"/>
      <c r="CK781" s="113"/>
    </row>
    <row r="782" spans="31:89" ht="15.75" customHeight="1" x14ac:dyDescent="0.25">
      <c r="AE782" s="113"/>
      <c r="BH782" s="113"/>
      <c r="CK782" s="113"/>
    </row>
    <row r="783" spans="31:89" ht="15.75" customHeight="1" x14ac:dyDescent="0.25">
      <c r="AE783" s="113"/>
      <c r="BH783" s="113"/>
      <c r="CK783" s="113"/>
    </row>
    <row r="784" spans="31:89" ht="15.75" customHeight="1" x14ac:dyDescent="0.25">
      <c r="AE784" s="113"/>
      <c r="BH784" s="113"/>
      <c r="CK784" s="113"/>
    </row>
    <row r="785" spans="31:89" ht="15.75" customHeight="1" x14ac:dyDescent="0.25">
      <c r="AE785" s="113"/>
      <c r="BH785" s="113"/>
      <c r="CK785" s="113"/>
    </row>
    <row r="786" spans="31:89" ht="15.75" customHeight="1" x14ac:dyDescent="0.25">
      <c r="AE786" s="113"/>
      <c r="BH786" s="113"/>
      <c r="CK786" s="113"/>
    </row>
    <row r="787" spans="31:89" ht="15.75" customHeight="1" x14ac:dyDescent="0.25">
      <c r="AE787" s="113"/>
      <c r="BH787" s="113"/>
      <c r="CK787" s="113"/>
    </row>
    <row r="788" spans="31:89" ht="15.75" customHeight="1" x14ac:dyDescent="0.25">
      <c r="AE788" s="113"/>
      <c r="BH788" s="113"/>
      <c r="CK788" s="113"/>
    </row>
    <row r="789" spans="31:89" ht="15.75" customHeight="1" x14ac:dyDescent="0.25">
      <c r="AE789" s="113"/>
      <c r="BH789" s="113"/>
      <c r="CK789" s="113"/>
    </row>
    <row r="790" spans="31:89" ht="15.75" customHeight="1" x14ac:dyDescent="0.25">
      <c r="AE790" s="113"/>
      <c r="BH790" s="113"/>
      <c r="CK790" s="113"/>
    </row>
    <row r="791" spans="31:89" ht="15.75" customHeight="1" x14ac:dyDescent="0.25">
      <c r="AE791" s="113"/>
      <c r="BH791" s="113"/>
      <c r="CK791" s="113"/>
    </row>
    <row r="792" spans="31:89" ht="15.75" customHeight="1" x14ac:dyDescent="0.25">
      <c r="AE792" s="113"/>
      <c r="BH792" s="113"/>
      <c r="CK792" s="113"/>
    </row>
    <row r="793" spans="31:89" ht="15.75" customHeight="1" x14ac:dyDescent="0.25">
      <c r="AE793" s="113"/>
      <c r="BH793" s="113"/>
      <c r="CK793" s="113"/>
    </row>
    <row r="794" spans="31:89" ht="15.75" customHeight="1" x14ac:dyDescent="0.25">
      <c r="AE794" s="113"/>
      <c r="BH794" s="113"/>
      <c r="CK794" s="113"/>
    </row>
    <row r="795" spans="31:89" ht="15.75" customHeight="1" x14ac:dyDescent="0.25">
      <c r="AE795" s="113"/>
      <c r="BH795" s="113"/>
      <c r="CK795" s="113"/>
    </row>
    <row r="796" spans="31:89" ht="15.75" customHeight="1" x14ac:dyDescent="0.25">
      <c r="AE796" s="113"/>
      <c r="BH796" s="113"/>
      <c r="CK796" s="113"/>
    </row>
    <row r="797" spans="31:89" ht="15.75" customHeight="1" x14ac:dyDescent="0.25">
      <c r="AE797" s="113"/>
      <c r="BH797" s="113"/>
      <c r="CK797" s="113"/>
    </row>
    <row r="798" spans="31:89" ht="15.75" customHeight="1" x14ac:dyDescent="0.25">
      <c r="AE798" s="113"/>
      <c r="BH798" s="113"/>
      <c r="CK798" s="113"/>
    </row>
    <row r="799" spans="31:89" ht="15.75" customHeight="1" x14ac:dyDescent="0.25">
      <c r="AE799" s="113"/>
      <c r="BH799" s="113"/>
      <c r="CK799" s="113"/>
    </row>
    <row r="800" spans="31:89" ht="15.75" customHeight="1" x14ac:dyDescent="0.25">
      <c r="AE800" s="113"/>
      <c r="BH800" s="113"/>
      <c r="CK800" s="113"/>
    </row>
    <row r="801" spans="31:89" ht="15.75" customHeight="1" x14ac:dyDescent="0.25">
      <c r="AE801" s="113"/>
      <c r="BH801" s="113"/>
      <c r="CK801" s="113"/>
    </row>
    <row r="802" spans="31:89" ht="15.75" customHeight="1" x14ac:dyDescent="0.25">
      <c r="AE802" s="113"/>
      <c r="BH802" s="113"/>
      <c r="CK802" s="113"/>
    </row>
    <row r="803" spans="31:89" ht="15.75" customHeight="1" x14ac:dyDescent="0.25">
      <c r="AE803" s="113"/>
      <c r="BH803" s="113"/>
      <c r="CK803" s="113"/>
    </row>
    <row r="804" spans="31:89" ht="15.75" customHeight="1" x14ac:dyDescent="0.25">
      <c r="AE804" s="113"/>
      <c r="BH804" s="113"/>
      <c r="CK804" s="113"/>
    </row>
    <row r="805" spans="31:89" ht="15.75" customHeight="1" x14ac:dyDescent="0.25">
      <c r="AE805" s="113"/>
      <c r="BH805" s="113"/>
      <c r="CK805" s="113"/>
    </row>
    <row r="806" spans="31:89" ht="15.75" customHeight="1" x14ac:dyDescent="0.25">
      <c r="AE806" s="113"/>
      <c r="BH806" s="113"/>
      <c r="CK806" s="113"/>
    </row>
    <row r="807" spans="31:89" ht="15.75" customHeight="1" x14ac:dyDescent="0.25">
      <c r="AE807" s="113"/>
      <c r="BH807" s="113"/>
      <c r="CK807" s="113"/>
    </row>
    <row r="808" spans="31:89" ht="15.75" customHeight="1" x14ac:dyDescent="0.25">
      <c r="AE808" s="113"/>
      <c r="BH808" s="113"/>
      <c r="CK808" s="113"/>
    </row>
    <row r="809" spans="31:89" ht="15.75" customHeight="1" x14ac:dyDescent="0.25">
      <c r="AE809" s="113"/>
      <c r="BH809" s="113"/>
      <c r="CK809" s="113"/>
    </row>
    <row r="810" spans="31:89" ht="15.75" customHeight="1" x14ac:dyDescent="0.25">
      <c r="AE810" s="113"/>
      <c r="BH810" s="113"/>
      <c r="CK810" s="113"/>
    </row>
    <row r="811" spans="31:89" ht="15.75" customHeight="1" x14ac:dyDescent="0.25">
      <c r="AE811" s="113"/>
      <c r="BH811" s="113"/>
      <c r="CK811" s="113"/>
    </row>
    <row r="812" spans="31:89" ht="15.75" customHeight="1" x14ac:dyDescent="0.25">
      <c r="AE812" s="113"/>
      <c r="BH812" s="113"/>
      <c r="CK812" s="113"/>
    </row>
    <row r="813" spans="31:89" ht="15.75" customHeight="1" x14ac:dyDescent="0.25">
      <c r="AE813" s="113"/>
      <c r="BH813" s="113"/>
      <c r="CK813" s="113"/>
    </row>
    <row r="814" spans="31:89" ht="15.75" customHeight="1" x14ac:dyDescent="0.25">
      <c r="AE814" s="113"/>
      <c r="BH814" s="113"/>
      <c r="CK814" s="113"/>
    </row>
    <row r="815" spans="31:89" ht="15.75" customHeight="1" x14ac:dyDescent="0.25">
      <c r="AE815" s="113"/>
      <c r="BH815" s="113"/>
      <c r="CK815" s="113"/>
    </row>
    <row r="816" spans="31:89" ht="15.75" customHeight="1" x14ac:dyDescent="0.25">
      <c r="AE816" s="113"/>
      <c r="BH816" s="113"/>
      <c r="CK816" s="113"/>
    </row>
    <row r="817" spans="31:89" ht="15.75" customHeight="1" x14ac:dyDescent="0.25">
      <c r="AE817" s="113"/>
      <c r="BH817" s="113"/>
      <c r="CK817" s="113"/>
    </row>
    <row r="818" spans="31:89" ht="15.75" customHeight="1" x14ac:dyDescent="0.25">
      <c r="AE818" s="113"/>
      <c r="BH818" s="113"/>
      <c r="CK818" s="113"/>
    </row>
    <row r="819" spans="31:89" ht="15.75" customHeight="1" x14ac:dyDescent="0.25">
      <c r="AE819" s="113"/>
      <c r="BH819" s="113"/>
      <c r="CK819" s="113"/>
    </row>
    <row r="820" spans="31:89" ht="15.75" customHeight="1" x14ac:dyDescent="0.25">
      <c r="AE820" s="113"/>
      <c r="BH820" s="113"/>
      <c r="CK820" s="113"/>
    </row>
    <row r="821" spans="31:89" ht="15.75" customHeight="1" x14ac:dyDescent="0.25">
      <c r="AE821" s="113"/>
      <c r="BH821" s="113"/>
      <c r="CK821" s="113"/>
    </row>
    <row r="822" spans="31:89" ht="15.75" customHeight="1" x14ac:dyDescent="0.25">
      <c r="AE822" s="113"/>
      <c r="BH822" s="113"/>
      <c r="CK822" s="113"/>
    </row>
    <row r="823" spans="31:89" ht="15.75" customHeight="1" x14ac:dyDescent="0.25">
      <c r="AE823" s="113"/>
      <c r="BH823" s="113"/>
      <c r="CK823" s="113"/>
    </row>
    <row r="824" spans="31:89" ht="15.75" customHeight="1" x14ac:dyDescent="0.25">
      <c r="AE824" s="113"/>
      <c r="BH824" s="113"/>
      <c r="CK824" s="113"/>
    </row>
    <row r="825" spans="31:89" ht="15.75" customHeight="1" x14ac:dyDescent="0.25">
      <c r="AE825" s="113"/>
      <c r="BH825" s="113"/>
      <c r="CK825" s="113"/>
    </row>
    <row r="826" spans="31:89" ht="15.75" customHeight="1" x14ac:dyDescent="0.25">
      <c r="AE826" s="113"/>
      <c r="BH826" s="113"/>
      <c r="CK826" s="113"/>
    </row>
    <row r="827" spans="31:89" ht="15.75" customHeight="1" x14ac:dyDescent="0.25">
      <c r="AE827" s="113"/>
      <c r="BH827" s="113"/>
      <c r="CK827" s="113"/>
    </row>
    <row r="828" spans="31:89" ht="15.75" customHeight="1" x14ac:dyDescent="0.25">
      <c r="AE828" s="113"/>
      <c r="BH828" s="113"/>
      <c r="CK828" s="113"/>
    </row>
    <row r="829" spans="31:89" ht="15.75" customHeight="1" x14ac:dyDescent="0.25">
      <c r="AE829" s="113"/>
      <c r="BH829" s="113"/>
      <c r="CK829" s="113"/>
    </row>
    <row r="830" spans="31:89" ht="15.75" customHeight="1" x14ac:dyDescent="0.25">
      <c r="AE830" s="113"/>
      <c r="BH830" s="113"/>
      <c r="CK830" s="113"/>
    </row>
    <row r="831" spans="31:89" ht="15.75" customHeight="1" x14ac:dyDescent="0.25">
      <c r="AE831" s="113"/>
      <c r="BH831" s="113"/>
      <c r="CK831" s="113"/>
    </row>
    <row r="832" spans="31:89" ht="15.75" customHeight="1" x14ac:dyDescent="0.25">
      <c r="AE832" s="113"/>
      <c r="BH832" s="113"/>
      <c r="CK832" s="113"/>
    </row>
    <row r="833" spans="31:89" ht="15.75" customHeight="1" x14ac:dyDescent="0.25">
      <c r="AE833" s="113"/>
      <c r="BH833" s="113"/>
      <c r="CK833" s="113"/>
    </row>
    <row r="834" spans="31:89" ht="15.75" customHeight="1" x14ac:dyDescent="0.25">
      <c r="AE834" s="113"/>
      <c r="BH834" s="113"/>
      <c r="CK834" s="113"/>
    </row>
    <row r="835" spans="31:89" ht="15.75" customHeight="1" x14ac:dyDescent="0.25">
      <c r="AE835" s="113"/>
      <c r="BH835" s="113"/>
      <c r="CK835" s="113"/>
    </row>
    <row r="836" spans="31:89" ht="15.75" customHeight="1" x14ac:dyDescent="0.25">
      <c r="AE836" s="113"/>
      <c r="BH836" s="113"/>
      <c r="CK836" s="113"/>
    </row>
    <row r="837" spans="31:89" ht="15.75" customHeight="1" x14ac:dyDescent="0.25">
      <c r="AE837" s="113"/>
      <c r="BH837" s="113"/>
      <c r="CK837" s="113"/>
    </row>
    <row r="838" spans="31:89" ht="15.75" customHeight="1" x14ac:dyDescent="0.25">
      <c r="AE838" s="113"/>
      <c r="BH838" s="113"/>
      <c r="CK838" s="113"/>
    </row>
    <row r="839" spans="31:89" ht="15.75" customHeight="1" x14ac:dyDescent="0.25">
      <c r="AE839" s="113"/>
      <c r="BH839" s="113"/>
      <c r="CK839" s="113"/>
    </row>
    <row r="840" spans="31:89" ht="15.75" customHeight="1" x14ac:dyDescent="0.25">
      <c r="AE840" s="113"/>
      <c r="BH840" s="113"/>
      <c r="CK840" s="113"/>
    </row>
    <row r="841" spans="31:89" ht="15.75" customHeight="1" x14ac:dyDescent="0.25">
      <c r="AE841" s="113"/>
      <c r="BH841" s="113"/>
      <c r="CK841" s="113"/>
    </row>
    <row r="842" spans="31:89" ht="15.75" customHeight="1" x14ac:dyDescent="0.25">
      <c r="AE842" s="113"/>
      <c r="BH842" s="113"/>
      <c r="CK842" s="113"/>
    </row>
    <row r="843" spans="31:89" ht="15.75" customHeight="1" x14ac:dyDescent="0.25">
      <c r="AE843" s="113"/>
      <c r="BH843" s="113"/>
      <c r="CK843" s="113"/>
    </row>
    <row r="844" spans="31:89" ht="15.75" customHeight="1" x14ac:dyDescent="0.25">
      <c r="AE844" s="113"/>
      <c r="BH844" s="113"/>
      <c r="CK844" s="113"/>
    </row>
    <row r="845" spans="31:89" ht="15.75" customHeight="1" x14ac:dyDescent="0.25">
      <c r="AE845" s="113"/>
      <c r="BH845" s="113"/>
      <c r="CK845" s="113"/>
    </row>
    <row r="846" spans="31:89" ht="15.75" customHeight="1" x14ac:dyDescent="0.25">
      <c r="AE846" s="113"/>
      <c r="BH846" s="113"/>
      <c r="CK846" s="113"/>
    </row>
    <row r="847" spans="31:89" ht="15.75" customHeight="1" x14ac:dyDescent="0.25">
      <c r="AE847" s="113"/>
      <c r="BH847" s="113"/>
      <c r="CK847" s="113"/>
    </row>
    <row r="848" spans="31:89" ht="15.75" customHeight="1" x14ac:dyDescent="0.25">
      <c r="AE848" s="113"/>
      <c r="BH848" s="113"/>
      <c r="CK848" s="113"/>
    </row>
    <row r="849" spans="31:89" ht="15.75" customHeight="1" x14ac:dyDescent="0.25">
      <c r="AE849" s="113"/>
      <c r="BH849" s="113"/>
      <c r="CK849" s="113"/>
    </row>
    <row r="850" spans="31:89" ht="15.75" customHeight="1" x14ac:dyDescent="0.25">
      <c r="AE850" s="113"/>
      <c r="BH850" s="113"/>
      <c r="CK850" s="113"/>
    </row>
    <row r="851" spans="31:89" ht="15.75" customHeight="1" x14ac:dyDescent="0.25">
      <c r="AE851" s="113"/>
      <c r="BH851" s="113"/>
      <c r="CK851" s="113"/>
    </row>
    <row r="852" spans="31:89" ht="15.75" customHeight="1" x14ac:dyDescent="0.25">
      <c r="AE852" s="113"/>
      <c r="BH852" s="113"/>
      <c r="CK852" s="113"/>
    </row>
    <row r="853" spans="31:89" ht="15.75" customHeight="1" x14ac:dyDescent="0.25">
      <c r="AE853" s="113"/>
      <c r="BH853" s="113"/>
      <c r="CK853" s="113"/>
    </row>
    <row r="854" spans="31:89" ht="15.75" customHeight="1" x14ac:dyDescent="0.25">
      <c r="AE854" s="113"/>
      <c r="BH854" s="113"/>
      <c r="CK854" s="113"/>
    </row>
    <row r="855" spans="31:89" ht="15.75" customHeight="1" x14ac:dyDescent="0.25">
      <c r="AE855" s="113"/>
      <c r="BH855" s="113"/>
      <c r="CK855" s="113"/>
    </row>
    <row r="856" spans="31:89" ht="15.75" customHeight="1" x14ac:dyDescent="0.25">
      <c r="AE856" s="113"/>
      <c r="BH856" s="113"/>
      <c r="CK856" s="113"/>
    </row>
    <row r="857" spans="31:89" ht="15.75" customHeight="1" x14ac:dyDescent="0.25">
      <c r="AE857" s="113"/>
      <c r="BH857" s="113"/>
      <c r="CK857" s="113"/>
    </row>
    <row r="858" spans="31:89" ht="15.75" customHeight="1" x14ac:dyDescent="0.25">
      <c r="AE858" s="113"/>
      <c r="BH858" s="113"/>
      <c r="CK858" s="113"/>
    </row>
    <row r="859" spans="31:89" ht="15.75" customHeight="1" x14ac:dyDescent="0.25">
      <c r="AE859" s="113"/>
      <c r="BH859" s="113"/>
      <c r="CK859" s="113"/>
    </row>
    <row r="860" spans="31:89" ht="15.75" customHeight="1" x14ac:dyDescent="0.25">
      <c r="AE860" s="113"/>
      <c r="BH860" s="113"/>
      <c r="CK860" s="113"/>
    </row>
    <row r="861" spans="31:89" ht="15.75" customHeight="1" x14ac:dyDescent="0.25">
      <c r="AE861" s="113"/>
      <c r="BH861" s="113"/>
      <c r="CK861" s="113"/>
    </row>
    <row r="862" spans="31:89" ht="15.75" customHeight="1" x14ac:dyDescent="0.25">
      <c r="AE862" s="113"/>
      <c r="BH862" s="113"/>
      <c r="CK862" s="113"/>
    </row>
    <row r="863" spans="31:89" ht="15.75" customHeight="1" x14ac:dyDescent="0.25">
      <c r="AE863" s="113"/>
      <c r="BH863" s="113"/>
      <c r="CK863" s="113"/>
    </row>
    <row r="864" spans="31:89" ht="15.75" customHeight="1" x14ac:dyDescent="0.25">
      <c r="AE864" s="113"/>
      <c r="BH864" s="113"/>
      <c r="CK864" s="113"/>
    </row>
    <row r="865" spans="31:89" ht="15.75" customHeight="1" x14ac:dyDescent="0.25">
      <c r="AE865" s="113"/>
      <c r="BH865" s="113"/>
      <c r="CK865" s="113"/>
    </row>
    <row r="866" spans="31:89" ht="15.75" customHeight="1" x14ac:dyDescent="0.25">
      <c r="AE866" s="113"/>
      <c r="BH866" s="113"/>
      <c r="CK866" s="113"/>
    </row>
    <row r="867" spans="31:89" ht="15.75" customHeight="1" x14ac:dyDescent="0.25">
      <c r="AE867" s="113"/>
      <c r="BH867" s="113"/>
      <c r="CK867" s="113"/>
    </row>
    <row r="868" spans="31:89" ht="15.75" customHeight="1" x14ac:dyDescent="0.25">
      <c r="AE868" s="113"/>
      <c r="BH868" s="113"/>
      <c r="CK868" s="113"/>
    </row>
    <row r="869" spans="31:89" ht="15.75" customHeight="1" x14ac:dyDescent="0.25">
      <c r="AE869" s="113"/>
      <c r="BH869" s="113"/>
      <c r="CK869" s="113"/>
    </row>
    <row r="870" spans="31:89" ht="15.75" customHeight="1" x14ac:dyDescent="0.25">
      <c r="AE870" s="113"/>
      <c r="BH870" s="113"/>
      <c r="CK870" s="113"/>
    </row>
    <row r="871" spans="31:89" ht="15.75" customHeight="1" x14ac:dyDescent="0.25">
      <c r="AE871" s="113"/>
      <c r="BH871" s="113"/>
      <c r="CK871" s="113"/>
    </row>
    <row r="872" spans="31:89" ht="15.75" customHeight="1" x14ac:dyDescent="0.25">
      <c r="AE872" s="113"/>
      <c r="BH872" s="113"/>
      <c r="CK872" s="113"/>
    </row>
    <row r="873" spans="31:89" ht="15.75" customHeight="1" x14ac:dyDescent="0.25">
      <c r="AE873" s="113"/>
      <c r="BH873" s="113"/>
      <c r="CK873" s="113"/>
    </row>
    <row r="874" spans="31:89" ht="15.75" customHeight="1" x14ac:dyDescent="0.25">
      <c r="AE874" s="113"/>
      <c r="BH874" s="113"/>
      <c r="CK874" s="113"/>
    </row>
    <row r="875" spans="31:89" ht="15.75" customHeight="1" x14ac:dyDescent="0.25">
      <c r="AE875" s="113"/>
      <c r="BH875" s="113"/>
      <c r="CK875" s="113"/>
    </row>
    <row r="876" spans="31:89" ht="15.75" customHeight="1" x14ac:dyDescent="0.25">
      <c r="AE876" s="113"/>
      <c r="BH876" s="113"/>
      <c r="CK876" s="113"/>
    </row>
    <row r="877" spans="31:89" ht="15.75" customHeight="1" x14ac:dyDescent="0.25">
      <c r="AE877" s="113"/>
      <c r="BH877" s="113"/>
      <c r="CK877" s="113"/>
    </row>
    <row r="878" spans="31:89" ht="15.75" customHeight="1" x14ac:dyDescent="0.25">
      <c r="AE878" s="113"/>
      <c r="BH878" s="113"/>
      <c r="CK878" s="113"/>
    </row>
    <row r="879" spans="31:89" ht="15.75" customHeight="1" x14ac:dyDescent="0.25">
      <c r="AE879" s="113"/>
      <c r="BH879" s="113"/>
      <c r="CK879" s="113"/>
    </row>
    <row r="880" spans="31:89" ht="15.75" customHeight="1" x14ac:dyDescent="0.25">
      <c r="AE880" s="113"/>
      <c r="BH880" s="113"/>
      <c r="CK880" s="113"/>
    </row>
    <row r="881" spans="31:89" ht="15.75" customHeight="1" x14ac:dyDescent="0.25">
      <c r="AE881" s="113"/>
      <c r="BH881" s="113"/>
      <c r="CK881" s="113"/>
    </row>
    <row r="882" spans="31:89" ht="15.75" customHeight="1" x14ac:dyDescent="0.25">
      <c r="AE882" s="113"/>
      <c r="BH882" s="113"/>
      <c r="CK882" s="113"/>
    </row>
    <row r="883" spans="31:89" ht="15.75" customHeight="1" x14ac:dyDescent="0.25">
      <c r="AE883" s="113"/>
      <c r="BH883" s="113"/>
      <c r="CK883" s="113"/>
    </row>
    <row r="884" spans="31:89" ht="15.75" customHeight="1" x14ac:dyDescent="0.25">
      <c r="AE884" s="113"/>
      <c r="BH884" s="113"/>
      <c r="CK884" s="113"/>
    </row>
    <row r="885" spans="31:89" ht="15.75" customHeight="1" x14ac:dyDescent="0.25">
      <c r="AE885" s="113"/>
      <c r="BH885" s="113"/>
      <c r="CK885" s="113"/>
    </row>
    <row r="886" spans="31:89" ht="15.75" customHeight="1" x14ac:dyDescent="0.25">
      <c r="AE886" s="113"/>
      <c r="BH886" s="113"/>
      <c r="CK886" s="113"/>
    </row>
    <row r="887" spans="31:89" ht="15.75" customHeight="1" x14ac:dyDescent="0.25">
      <c r="AE887" s="113"/>
      <c r="BH887" s="113"/>
      <c r="CK887" s="113"/>
    </row>
    <row r="888" spans="31:89" ht="15.75" customHeight="1" x14ac:dyDescent="0.25">
      <c r="AE888" s="113"/>
      <c r="BH888" s="113"/>
      <c r="CK888" s="113"/>
    </row>
    <row r="889" spans="31:89" ht="15.75" customHeight="1" x14ac:dyDescent="0.25">
      <c r="AE889" s="113"/>
      <c r="BH889" s="113"/>
      <c r="CK889" s="113"/>
    </row>
    <row r="890" spans="31:89" ht="15.75" customHeight="1" x14ac:dyDescent="0.25">
      <c r="AE890" s="113"/>
      <c r="BH890" s="113"/>
      <c r="CK890" s="113"/>
    </row>
    <row r="891" spans="31:89" ht="15.75" customHeight="1" x14ac:dyDescent="0.25">
      <c r="AE891" s="113"/>
      <c r="BH891" s="113"/>
      <c r="CK891" s="113"/>
    </row>
    <row r="892" spans="31:89" ht="15.75" customHeight="1" x14ac:dyDescent="0.25">
      <c r="AE892" s="113"/>
      <c r="BH892" s="113"/>
      <c r="CK892" s="113"/>
    </row>
    <row r="893" spans="31:89" ht="15.75" customHeight="1" x14ac:dyDescent="0.25">
      <c r="AE893" s="113"/>
      <c r="BH893" s="113"/>
      <c r="CK893" s="113"/>
    </row>
    <row r="894" spans="31:89" ht="15.75" customHeight="1" x14ac:dyDescent="0.25">
      <c r="AE894" s="113"/>
      <c r="BH894" s="113"/>
      <c r="CK894" s="113"/>
    </row>
    <row r="895" spans="31:89" ht="15.75" customHeight="1" x14ac:dyDescent="0.25">
      <c r="AE895" s="113"/>
      <c r="BH895" s="113"/>
      <c r="CK895" s="113"/>
    </row>
    <row r="896" spans="31:89" ht="15.75" customHeight="1" x14ac:dyDescent="0.25">
      <c r="AE896" s="113"/>
      <c r="BH896" s="113"/>
      <c r="CK896" s="113"/>
    </row>
    <row r="897" spans="31:89" ht="15.75" customHeight="1" x14ac:dyDescent="0.25">
      <c r="AE897" s="113"/>
      <c r="BH897" s="113"/>
      <c r="CK897" s="113"/>
    </row>
    <row r="898" spans="31:89" ht="15.75" customHeight="1" x14ac:dyDescent="0.25">
      <c r="AE898" s="113"/>
      <c r="BH898" s="113"/>
      <c r="CK898" s="113"/>
    </row>
    <row r="899" spans="31:89" ht="15.75" customHeight="1" x14ac:dyDescent="0.25">
      <c r="AE899" s="113"/>
      <c r="BH899" s="113"/>
      <c r="CK899" s="113"/>
    </row>
    <row r="900" spans="31:89" ht="15.75" customHeight="1" x14ac:dyDescent="0.25">
      <c r="AE900" s="113"/>
      <c r="BH900" s="113"/>
      <c r="CK900" s="113"/>
    </row>
    <row r="901" spans="31:89" ht="15.75" customHeight="1" x14ac:dyDescent="0.25">
      <c r="AE901" s="113"/>
      <c r="BH901" s="113"/>
      <c r="CK901" s="113"/>
    </row>
    <row r="902" spans="31:89" ht="15.75" customHeight="1" x14ac:dyDescent="0.25">
      <c r="AE902" s="113"/>
      <c r="BH902" s="113"/>
      <c r="CK902" s="113"/>
    </row>
    <row r="903" spans="31:89" ht="15.75" customHeight="1" x14ac:dyDescent="0.25">
      <c r="AE903" s="113"/>
      <c r="BH903" s="113"/>
      <c r="CK903" s="113"/>
    </row>
    <row r="904" spans="31:89" ht="15.75" customHeight="1" x14ac:dyDescent="0.25">
      <c r="AE904" s="113"/>
      <c r="BH904" s="113"/>
      <c r="CK904" s="113"/>
    </row>
    <row r="905" spans="31:89" ht="15.75" customHeight="1" x14ac:dyDescent="0.25">
      <c r="AE905" s="113"/>
      <c r="BH905" s="113"/>
      <c r="CK905" s="113"/>
    </row>
    <row r="906" spans="31:89" ht="15.75" customHeight="1" x14ac:dyDescent="0.25">
      <c r="AE906" s="113"/>
      <c r="BH906" s="113"/>
      <c r="CK906" s="113"/>
    </row>
    <row r="907" spans="31:89" ht="15.75" customHeight="1" x14ac:dyDescent="0.25">
      <c r="AE907" s="113"/>
      <c r="BH907" s="113"/>
      <c r="CK907" s="113"/>
    </row>
    <row r="908" spans="31:89" ht="15.75" customHeight="1" x14ac:dyDescent="0.25">
      <c r="AE908" s="113"/>
      <c r="BH908" s="113"/>
      <c r="CK908" s="113"/>
    </row>
    <row r="909" spans="31:89" ht="15.75" customHeight="1" x14ac:dyDescent="0.25">
      <c r="AE909" s="113"/>
      <c r="BH909" s="113"/>
      <c r="CK909" s="113"/>
    </row>
    <row r="910" spans="31:89" ht="15.75" customHeight="1" x14ac:dyDescent="0.25">
      <c r="AE910" s="113"/>
      <c r="BH910" s="113"/>
      <c r="CK910" s="113"/>
    </row>
    <row r="911" spans="31:89" ht="15.75" customHeight="1" x14ac:dyDescent="0.25">
      <c r="AE911" s="113"/>
      <c r="BH911" s="113"/>
      <c r="CK911" s="113"/>
    </row>
    <row r="912" spans="31:89" ht="15.75" customHeight="1" x14ac:dyDescent="0.25">
      <c r="AE912" s="113"/>
      <c r="BH912" s="113"/>
      <c r="CK912" s="113"/>
    </row>
    <row r="913" spans="31:89" ht="15.75" customHeight="1" x14ac:dyDescent="0.25">
      <c r="AE913" s="113"/>
      <c r="BH913" s="113"/>
      <c r="CK913" s="113"/>
    </row>
    <row r="914" spans="31:89" ht="15.75" customHeight="1" x14ac:dyDescent="0.25">
      <c r="AE914" s="113"/>
      <c r="BH914" s="113"/>
      <c r="CK914" s="113"/>
    </row>
    <row r="915" spans="31:89" ht="15.75" customHeight="1" x14ac:dyDescent="0.25">
      <c r="AE915" s="113"/>
      <c r="BH915" s="113"/>
      <c r="CK915" s="113"/>
    </row>
    <row r="916" spans="31:89" ht="15.75" customHeight="1" x14ac:dyDescent="0.25">
      <c r="AE916" s="113"/>
      <c r="BH916" s="113"/>
      <c r="CK916" s="113"/>
    </row>
    <row r="917" spans="31:89" ht="15.75" customHeight="1" x14ac:dyDescent="0.25">
      <c r="AE917" s="113"/>
      <c r="BH917" s="113"/>
      <c r="CK917" s="113"/>
    </row>
    <row r="918" spans="31:89" ht="15.75" customHeight="1" x14ac:dyDescent="0.25">
      <c r="AE918" s="113"/>
      <c r="BH918" s="113"/>
      <c r="CK918" s="113"/>
    </row>
    <row r="919" spans="31:89" ht="15.75" customHeight="1" x14ac:dyDescent="0.25">
      <c r="AE919" s="113"/>
      <c r="BH919" s="113"/>
      <c r="CK919" s="113"/>
    </row>
    <row r="920" spans="31:89" ht="15.75" customHeight="1" x14ac:dyDescent="0.25">
      <c r="AE920" s="113"/>
      <c r="BH920" s="113"/>
      <c r="CK920" s="113"/>
    </row>
    <row r="921" spans="31:89" ht="15.75" customHeight="1" x14ac:dyDescent="0.25">
      <c r="AE921" s="113"/>
      <c r="BH921" s="113"/>
      <c r="CK921" s="113"/>
    </row>
    <row r="922" spans="31:89" ht="15.75" customHeight="1" x14ac:dyDescent="0.25">
      <c r="AE922" s="113"/>
      <c r="BH922" s="113"/>
      <c r="CK922" s="113"/>
    </row>
    <row r="923" spans="31:89" ht="15.75" customHeight="1" x14ac:dyDescent="0.25">
      <c r="AE923" s="113"/>
      <c r="BH923" s="113"/>
      <c r="CK923" s="113"/>
    </row>
    <row r="924" spans="31:89" ht="15.75" customHeight="1" x14ac:dyDescent="0.25">
      <c r="AE924" s="113"/>
      <c r="BH924" s="113"/>
      <c r="CK924" s="113"/>
    </row>
    <row r="925" spans="31:89" ht="15.75" customHeight="1" x14ac:dyDescent="0.25">
      <c r="AE925" s="113"/>
      <c r="BH925" s="113"/>
      <c r="CK925" s="113"/>
    </row>
    <row r="926" spans="31:89" ht="15.75" customHeight="1" x14ac:dyDescent="0.25">
      <c r="AE926" s="113"/>
      <c r="BH926" s="113"/>
      <c r="CK926" s="113"/>
    </row>
    <row r="927" spans="31:89" ht="15.75" customHeight="1" x14ac:dyDescent="0.25">
      <c r="AE927" s="113"/>
      <c r="BH927" s="113"/>
      <c r="CK927" s="113"/>
    </row>
    <row r="928" spans="31:89" ht="15.75" customHeight="1" x14ac:dyDescent="0.25">
      <c r="AE928" s="113"/>
      <c r="BH928" s="113"/>
      <c r="CK928" s="113"/>
    </row>
    <row r="929" spans="31:89" ht="15.75" customHeight="1" x14ac:dyDescent="0.25">
      <c r="AE929" s="113"/>
      <c r="BH929" s="113"/>
      <c r="CK929" s="113"/>
    </row>
    <row r="930" spans="31:89" ht="15.75" customHeight="1" x14ac:dyDescent="0.25">
      <c r="AE930" s="113"/>
      <c r="BH930" s="113"/>
      <c r="CK930" s="113"/>
    </row>
    <row r="931" spans="31:89" ht="15.75" customHeight="1" x14ac:dyDescent="0.25">
      <c r="AE931" s="113"/>
      <c r="BH931" s="113"/>
      <c r="CK931" s="113"/>
    </row>
    <row r="932" spans="31:89" ht="15.75" customHeight="1" x14ac:dyDescent="0.25">
      <c r="AE932" s="113"/>
      <c r="BH932" s="113"/>
      <c r="CK932" s="113"/>
    </row>
    <row r="933" spans="31:89" ht="15.75" customHeight="1" x14ac:dyDescent="0.25">
      <c r="AE933" s="113"/>
      <c r="BH933" s="113"/>
      <c r="CK933" s="113"/>
    </row>
    <row r="934" spans="31:89" ht="15.75" customHeight="1" x14ac:dyDescent="0.25">
      <c r="AE934" s="113"/>
      <c r="BH934" s="113"/>
      <c r="CK934" s="113"/>
    </row>
    <row r="935" spans="31:89" ht="15.75" customHeight="1" x14ac:dyDescent="0.25">
      <c r="AE935" s="113"/>
      <c r="BH935" s="113"/>
      <c r="CK935" s="113"/>
    </row>
    <row r="936" spans="31:89" ht="15.75" customHeight="1" x14ac:dyDescent="0.25">
      <c r="AE936" s="113"/>
      <c r="BH936" s="113"/>
      <c r="CK936" s="113"/>
    </row>
    <row r="937" spans="31:89" ht="15.75" customHeight="1" x14ac:dyDescent="0.25">
      <c r="AE937" s="113"/>
      <c r="BH937" s="113"/>
      <c r="CK937" s="113"/>
    </row>
    <row r="938" spans="31:89" ht="15.75" customHeight="1" x14ac:dyDescent="0.25">
      <c r="AE938" s="113"/>
      <c r="BH938" s="113"/>
      <c r="CK938" s="113"/>
    </row>
    <row r="939" spans="31:89" ht="15.75" customHeight="1" x14ac:dyDescent="0.25">
      <c r="AE939" s="113"/>
      <c r="BH939" s="113"/>
      <c r="CK939" s="113"/>
    </row>
    <row r="940" spans="31:89" ht="15.75" customHeight="1" x14ac:dyDescent="0.25">
      <c r="AE940" s="113"/>
      <c r="BH940" s="113"/>
      <c r="CK940" s="113"/>
    </row>
    <row r="941" spans="31:89" ht="15.75" customHeight="1" x14ac:dyDescent="0.25">
      <c r="AE941" s="113"/>
      <c r="BH941" s="113"/>
      <c r="CK941" s="113"/>
    </row>
    <row r="942" spans="31:89" ht="15.75" customHeight="1" x14ac:dyDescent="0.25">
      <c r="AE942" s="113"/>
      <c r="BH942" s="113"/>
      <c r="CK942" s="113"/>
    </row>
    <row r="943" spans="31:89" ht="15.75" customHeight="1" x14ac:dyDescent="0.25">
      <c r="AE943" s="113"/>
      <c r="BH943" s="113"/>
      <c r="CK943" s="113"/>
    </row>
    <row r="944" spans="31:89" ht="15.75" customHeight="1" x14ac:dyDescent="0.25">
      <c r="AE944" s="113"/>
      <c r="BH944" s="113"/>
      <c r="CK944" s="113"/>
    </row>
    <row r="945" spans="31:89" ht="15.75" customHeight="1" x14ac:dyDescent="0.25">
      <c r="AE945" s="113"/>
      <c r="BH945" s="113"/>
      <c r="CK945" s="113"/>
    </row>
    <row r="946" spans="31:89" ht="15.75" customHeight="1" x14ac:dyDescent="0.25">
      <c r="AE946" s="113"/>
      <c r="BH946" s="113"/>
      <c r="CK946" s="113"/>
    </row>
    <row r="947" spans="31:89" ht="15.75" customHeight="1" x14ac:dyDescent="0.25">
      <c r="AE947" s="113"/>
      <c r="BH947" s="113"/>
      <c r="CK947" s="113"/>
    </row>
    <row r="948" spans="31:89" ht="15.75" customHeight="1" x14ac:dyDescent="0.25">
      <c r="AE948" s="113"/>
      <c r="BH948" s="113"/>
      <c r="CK948" s="113"/>
    </row>
    <row r="949" spans="31:89" ht="15.75" customHeight="1" x14ac:dyDescent="0.25">
      <c r="AE949" s="113"/>
      <c r="BH949" s="113"/>
      <c r="CK949" s="113"/>
    </row>
    <row r="950" spans="31:89" ht="15.75" customHeight="1" x14ac:dyDescent="0.25">
      <c r="AE950" s="113"/>
      <c r="BH950" s="113"/>
      <c r="CK950" s="113"/>
    </row>
    <row r="951" spans="31:89" ht="15.75" customHeight="1" x14ac:dyDescent="0.25">
      <c r="AE951" s="113"/>
      <c r="BH951" s="113"/>
      <c r="CK951" s="113"/>
    </row>
    <row r="952" spans="31:89" ht="15.75" customHeight="1" x14ac:dyDescent="0.25">
      <c r="AE952" s="113"/>
      <c r="BH952" s="113"/>
      <c r="CK952" s="113"/>
    </row>
    <row r="953" spans="31:89" ht="15.75" customHeight="1" x14ac:dyDescent="0.25">
      <c r="AE953" s="113"/>
      <c r="BH953" s="113"/>
      <c r="CK953" s="113"/>
    </row>
    <row r="954" spans="31:89" ht="15.75" customHeight="1" x14ac:dyDescent="0.25">
      <c r="AE954" s="113"/>
      <c r="BH954" s="113"/>
      <c r="CK954" s="113"/>
    </row>
    <row r="955" spans="31:89" ht="15.75" customHeight="1" x14ac:dyDescent="0.25">
      <c r="AE955" s="113"/>
      <c r="BH955" s="113"/>
      <c r="CK955" s="113"/>
    </row>
    <row r="956" spans="31:89" ht="15.75" customHeight="1" x14ac:dyDescent="0.25">
      <c r="AE956" s="113"/>
      <c r="BH956" s="113"/>
      <c r="CK956" s="113"/>
    </row>
    <row r="957" spans="31:89" ht="15.75" customHeight="1" x14ac:dyDescent="0.25">
      <c r="AE957" s="113"/>
      <c r="BH957" s="113"/>
      <c r="CK957" s="113"/>
    </row>
    <row r="958" spans="31:89" ht="15.75" customHeight="1" x14ac:dyDescent="0.25">
      <c r="AE958" s="113"/>
      <c r="BH958" s="113"/>
      <c r="CK958" s="113"/>
    </row>
    <row r="959" spans="31:89" ht="15.75" customHeight="1" x14ac:dyDescent="0.25">
      <c r="AE959" s="113"/>
      <c r="BH959" s="113"/>
      <c r="CK959" s="113"/>
    </row>
    <row r="960" spans="31:89" ht="15.75" customHeight="1" x14ac:dyDescent="0.25">
      <c r="AE960" s="113"/>
      <c r="BH960" s="113"/>
      <c r="CK960" s="113"/>
    </row>
    <row r="961" spans="31:89" ht="15.75" customHeight="1" x14ac:dyDescent="0.25">
      <c r="AE961" s="113"/>
      <c r="BH961" s="113"/>
      <c r="CK961" s="113"/>
    </row>
    <row r="962" spans="31:89" ht="15.75" customHeight="1" x14ac:dyDescent="0.25">
      <c r="AE962" s="113"/>
      <c r="BH962" s="113"/>
      <c r="CK962" s="113"/>
    </row>
    <row r="963" spans="31:89" ht="15.75" customHeight="1" x14ac:dyDescent="0.25">
      <c r="AE963" s="113"/>
      <c r="BH963" s="113"/>
      <c r="CK963" s="113"/>
    </row>
    <row r="964" spans="31:89" ht="15.75" customHeight="1" x14ac:dyDescent="0.25">
      <c r="AE964" s="113"/>
      <c r="BH964" s="113"/>
      <c r="CK964" s="113"/>
    </row>
    <row r="965" spans="31:89" ht="15.75" customHeight="1" x14ac:dyDescent="0.25">
      <c r="AE965" s="113"/>
      <c r="BH965" s="113"/>
      <c r="CK965" s="113"/>
    </row>
    <row r="966" spans="31:89" ht="15.75" customHeight="1" x14ac:dyDescent="0.25">
      <c r="AE966" s="113"/>
      <c r="BH966" s="113"/>
      <c r="CK966" s="113"/>
    </row>
    <row r="967" spans="31:89" ht="15.75" customHeight="1" x14ac:dyDescent="0.25">
      <c r="AE967" s="113"/>
      <c r="BH967" s="113"/>
      <c r="CK967" s="113"/>
    </row>
    <row r="968" spans="31:89" ht="15.75" customHeight="1" x14ac:dyDescent="0.25">
      <c r="AE968" s="113"/>
      <c r="BH968" s="113"/>
      <c r="CK968" s="113"/>
    </row>
    <row r="969" spans="31:89" ht="15.75" customHeight="1" x14ac:dyDescent="0.25">
      <c r="AE969" s="113"/>
      <c r="BH969" s="113"/>
      <c r="CK969" s="113"/>
    </row>
    <row r="970" spans="31:89" ht="15.75" customHeight="1" x14ac:dyDescent="0.25">
      <c r="AE970" s="113"/>
      <c r="BH970" s="113"/>
      <c r="CK970" s="113"/>
    </row>
    <row r="971" spans="31:89" ht="15.75" customHeight="1" x14ac:dyDescent="0.25">
      <c r="AE971" s="113"/>
      <c r="BH971" s="113"/>
      <c r="CK971" s="113"/>
    </row>
    <row r="972" spans="31:89" ht="15.75" customHeight="1" x14ac:dyDescent="0.25">
      <c r="AE972" s="113"/>
      <c r="BH972" s="113"/>
      <c r="CK972" s="113"/>
    </row>
    <row r="973" spans="31:89" ht="15.75" customHeight="1" x14ac:dyDescent="0.25">
      <c r="AE973" s="113"/>
      <c r="BH973" s="113"/>
      <c r="CK973" s="113"/>
    </row>
    <row r="974" spans="31:89" ht="15.75" customHeight="1" x14ac:dyDescent="0.25">
      <c r="AE974" s="113"/>
      <c r="BH974" s="113"/>
      <c r="CK974" s="113"/>
    </row>
    <row r="975" spans="31:89" ht="15.75" customHeight="1" x14ac:dyDescent="0.25">
      <c r="AE975" s="113"/>
      <c r="BH975" s="113"/>
      <c r="CK975" s="113"/>
    </row>
    <row r="976" spans="31:89" ht="15.75" customHeight="1" x14ac:dyDescent="0.25">
      <c r="AE976" s="113"/>
      <c r="BH976" s="113"/>
      <c r="CK976" s="113"/>
    </row>
    <row r="977" spans="31:89" ht="15.75" customHeight="1" x14ac:dyDescent="0.25">
      <c r="AE977" s="113"/>
      <c r="BH977" s="113"/>
      <c r="CK977" s="113"/>
    </row>
    <row r="978" spans="31:89" ht="15.75" customHeight="1" x14ac:dyDescent="0.25">
      <c r="AE978" s="113"/>
      <c r="BH978" s="113"/>
      <c r="CK978" s="113"/>
    </row>
    <row r="979" spans="31:89" ht="15.75" customHeight="1" x14ac:dyDescent="0.25">
      <c r="AE979" s="113"/>
      <c r="BH979" s="113"/>
      <c r="CK979" s="113"/>
    </row>
    <row r="980" spans="31:89" ht="15.75" customHeight="1" x14ac:dyDescent="0.25">
      <c r="AE980" s="113"/>
      <c r="BH980" s="113"/>
      <c r="CK980" s="113"/>
    </row>
    <row r="981" spans="31:89" ht="15.75" customHeight="1" x14ac:dyDescent="0.25">
      <c r="AE981" s="113"/>
      <c r="BH981" s="113"/>
      <c r="CK981" s="113"/>
    </row>
    <row r="982" spans="31:89" ht="15.75" customHeight="1" x14ac:dyDescent="0.25">
      <c r="AE982" s="113"/>
      <c r="BH982" s="113"/>
      <c r="CK982" s="113"/>
    </row>
    <row r="983" spans="31:89" ht="15.75" customHeight="1" x14ac:dyDescent="0.25">
      <c r="AE983" s="113"/>
      <c r="BH983" s="113"/>
      <c r="CK983" s="113"/>
    </row>
    <row r="984" spans="31:89" ht="15.75" customHeight="1" x14ac:dyDescent="0.25">
      <c r="AE984" s="113"/>
      <c r="BH984" s="113"/>
      <c r="CK984" s="113"/>
    </row>
    <row r="985" spans="31:89" ht="15.75" customHeight="1" x14ac:dyDescent="0.25">
      <c r="AE985" s="113"/>
      <c r="BH985" s="113"/>
      <c r="CK985" s="113"/>
    </row>
    <row r="986" spans="31:89" ht="15.75" customHeight="1" x14ac:dyDescent="0.25">
      <c r="AE986" s="113"/>
      <c r="BH986" s="113"/>
      <c r="CK986" s="113"/>
    </row>
    <row r="987" spans="31:89" ht="15.75" customHeight="1" x14ac:dyDescent="0.25">
      <c r="AE987" s="113"/>
      <c r="BH987" s="113"/>
      <c r="CK987" s="113"/>
    </row>
    <row r="988" spans="31:89" ht="15.75" customHeight="1" x14ac:dyDescent="0.25">
      <c r="AE988" s="113"/>
      <c r="BH988" s="113"/>
      <c r="CK988" s="113"/>
    </row>
    <row r="989" spans="31:89" ht="15.75" customHeight="1" x14ac:dyDescent="0.25">
      <c r="AE989" s="113"/>
      <c r="BH989" s="113"/>
      <c r="CK989" s="113"/>
    </row>
    <row r="990" spans="31:89" ht="15.75" customHeight="1" x14ac:dyDescent="0.25">
      <c r="AE990" s="113"/>
      <c r="BH990" s="113"/>
      <c r="CK990" s="113"/>
    </row>
    <row r="991" spans="31:89" ht="15.75" customHeight="1" x14ac:dyDescent="0.25">
      <c r="AE991" s="113"/>
      <c r="BH991" s="113"/>
      <c r="CK991" s="113"/>
    </row>
    <row r="992" spans="31:89" ht="15.75" customHeight="1" x14ac:dyDescent="0.25">
      <c r="AE992" s="113"/>
      <c r="BH992" s="113"/>
      <c r="CK992" s="113"/>
    </row>
    <row r="993" spans="31:89" ht="15.75" customHeight="1" x14ac:dyDescent="0.25">
      <c r="AE993" s="113"/>
      <c r="BH993" s="113"/>
      <c r="CK993" s="113"/>
    </row>
    <row r="994" spans="31:89" ht="15.75" customHeight="1" x14ac:dyDescent="0.25">
      <c r="AE994" s="113"/>
      <c r="BH994" s="113"/>
      <c r="CK994" s="113"/>
    </row>
    <row r="995" spans="31:89" ht="15.75" customHeight="1" x14ac:dyDescent="0.25">
      <c r="AE995" s="113"/>
      <c r="BH995" s="113"/>
      <c r="CK995" s="113"/>
    </row>
    <row r="996" spans="31:89" ht="15.75" customHeight="1" x14ac:dyDescent="0.25">
      <c r="AE996" s="113"/>
      <c r="BH996" s="113"/>
      <c r="CK996" s="113"/>
    </row>
    <row r="997" spans="31:89" ht="15.75" customHeight="1" x14ac:dyDescent="0.25">
      <c r="AE997" s="113"/>
      <c r="BH997" s="113"/>
      <c r="CK997" s="113"/>
    </row>
    <row r="998" spans="31:89" ht="15.75" customHeight="1" x14ac:dyDescent="0.25">
      <c r="AE998" s="113"/>
      <c r="BH998" s="113"/>
      <c r="CK998" s="113"/>
    </row>
    <row r="999" spans="31:89" ht="15.75" customHeight="1" x14ac:dyDescent="0.25">
      <c r="AE999" s="113"/>
      <c r="BH999" s="113"/>
      <c r="CK999" s="113"/>
    </row>
    <row r="1000" spans="31:89" ht="15.75" customHeight="1" x14ac:dyDescent="0.25">
      <c r="AE1000" s="113"/>
      <c r="BH1000" s="113"/>
      <c r="CK1000" s="113"/>
    </row>
    <row r="1001" spans="31:89" ht="15.75" customHeight="1" x14ac:dyDescent="0.25">
      <c r="AE1001" s="113"/>
      <c r="BH1001" s="113"/>
      <c r="CK1001" s="113"/>
    </row>
    <row r="1002" spans="31:89" ht="15.75" customHeight="1" x14ac:dyDescent="0.25">
      <c r="AE1002" s="113"/>
      <c r="BH1002" s="113"/>
      <c r="CK1002" s="113"/>
    </row>
    <row r="1003" spans="31:89" ht="15.75" customHeight="1" x14ac:dyDescent="0.25">
      <c r="AE1003" s="113"/>
      <c r="BH1003" s="113"/>
      <c r="CK1003" s="113"/>
    </row>
    <row r="1004" spans="31:89" ht="15.75" customHeight="1" x14ac:dyDescent="0.25">
      <c r="AE1004" s="113"/>
      <c r="BH1004" s="113"/>
      <c r="CK1004" s="113"/>
    </row>
    <row r="1005" spans="31:89" ht="15.75" customHeight="1" x14ac:dyDescent="0.25">
      <c r="AE1005" s="113"/>
      <c r="BH1005" s="113"/>
      <c r="CK1005" s="113"/>
    </row>
    <row r="1006" spans="31:89" ht="15.75" customHeight="1" x14ac:dyDescent="0.25">
      <c r="AE1006" s="113"/>
      <c r="BH1006" s="113"/>
      <c r="CK1006" s="113"/>
    </row>
    <row r="1007" spans="31:89" ht="15.75" customHeight="1" x14ac:dyDescent="0.25">
      <c r="AE1007" s="113"/>
      <c r="BH1007" s="113"/>
      <c r="CK1007" s="113"/>
    </row>
    <row r="1008" spans="31:89" ht="15.75" customHeight="1" x14ac:dyDescent="0.25">
      <c r="AE1008" s="113"/>
      <c r="BH1008" s="113"/>
      <c r="CK1008" s="113"/>
    </row>
    <row r="1009" spans="31:89" ht="15.75" customHeight="1" x14ac:dyDescent="0.25">
      <c r="AE1009" s="113"/>
      <c r="BH1009" s="113"/>
      <c r="CK1009" s="113"/>
    </row>
    <row r="1010" spans="31:89" ht="15.75" customHeight="1" x14ac:dyDescent="0.25">
      <c r="AE1010" s="113"/>
      <c r="BH1010" s="113"/>
      <c r="CK1010" s="113"/>
    </row>
    <row r="1011" spans="31:89" ht="15.75" customHeight="1" x14ac:dyDescent="0.25">
      <c r="AE1011" s="113"/>
      <c r="BH1011" s="113"/>
      <c r="CK1011" s="113"/>
    </row>
    <row r="1012" spans="31:89" ht="15.75" customHeight="1" x14ac:dyDescent="0.25">
      <c r="AE1012" s="113"/>
      <c r="BH1012" s="113"/>
      <c r="CK1012" s="113"/>
    </row>
    <row r="1013" spans="31:89" ht="15.75" customHeight="1" x14ac:dyDescent="0.25">
      <c r="AE1013" s="113"/>
      <c r="BH1013" s="113"/>
      <c r="CK1013" s="113"/>
    </row>
    <row r="1014" spans="31:89" ht="15.75" customHeight="1" x14ac:dyDescent="0.25">
      <c r="AE1014" s="113"/>
      <c r="BH1014" s="113"/>
      <c r="CK1014" s="113"/>
    </row>
    <row r="1015" spans="31:89" ht="15.75" customHeight="1" x14ac:dyDescent="0.25">
      <c r="AE1015" s="113"/>
      <c r="BH1015" s="113"/>
      <c r="CK1015" s="113"/>
    </row>
    <row r="1016" spans="31:89" ht="15.75" customHeight="1" x14ac:dyDescent="0.25">
      <c r="AE1016" s="113"/>
      <c r="BH1016" s="113"/>
      <c r="CK1016" s="113"/>
    </row>
    <row r="1017" spans="31:89" ht="15.75" customHeight="1" x14ac:dyDescent="0.25">
      <c r="AE1017" s="113"/>
      <c r="BH1017" s="113"/>
      <c r="CK1017" s="113"/>
    </row>
    <row r="1018" spans="31:89" ht="15.75" customHeight="1" x14ac:dyDescent="0.25">
      <c r="AE1018" s="113"/>
      <c r="BH1018" s="113"/>
      <c r="CK1018" s="113"/>
    </row>
    <row r="1019" spans="31:89" ht="15.75" customHeight="1" x14ac:dyDescent="0.25">
      <c r="AE1019" s="113"/>
      <c r="BH1019" s="113"/>
      <c r="CK1019" s="113"/>
    </row>
    <row r="1020" spans="31:89" ht="15.75" customHeight="1" x14ac:dyDescent="0.25">
      <c r="AE1020" s="113"/>
      <c r="BH1020" s="113"/>
      <c r="CK1020" s="113"/>
    </row>
    <row r="1021" spans="31:89" ht="15.75" customHeight="1" x14ac:dyDescent="0.25">
      <c r="AE1021" s="113"/>
      <c r="BH1021" s="113"/>
      <c r="CK1021" s="113"/>
    </row>
    <row r="1022" spans="31:89" ht="15.75" customHeight="1" x14ac:dyDescent="0.25">
      <c r="AE1022" s="113"/>
      <c r="BH1022" s="113"/>
      <c r="CK1022" s="113"/>
    </row>
    <row r="1023" spans="31:89" ht="15.75" customHeight="1" x14ac:dyDescent="0.25">
      <c r="AE1023" s="113"/>
      <c r="BH1023" s="113"/>
      <c r="CK1023" s="113"/>
    </row>
    <row r="1024" spans="31:89" ht="15.75" customHeight="1" x14ac:dyDescent="0.25">
      <c r="AE1024" s="113"/>
      <c r="BH1024" s="113"/>
      <c r="CK1024" s="113"/>
    </row>
    <row r="1025" spans="31:89" ht="15.75" customHeight="1" x14ac:dyDescent="0.25">
      <c r="AE1025" s="113"/>
      <c r="BH1025" s="113"/>
      <c r="CK1025" s="113"/>
    </row>
    <row r="1026" spans="31:89" ht="15.75" customHeight="1" x14ac:dyDescent="0.25">
      <c r="AE1026" s="113"/>
      <c r="BH1026" s="113"/>
      <c r="CK1026" s="113"/>
    </row>
    <row r="1027" spans="31:89" ht="15.75" customHeight="1" x14ac:dyDescent="0.25">
      <c r="AE1027" s="113"/>
      <c r="BH1027" s="113"/>
      <c r="CK1027" s="113"/>
    </row>
    <row r="1028" spans="31:89" ht="15.75" customHeight="1" x14ac:dyDescent="0.25">
      <c r="AE1028" s="113"/>
      <c r="BH1028" s="113"/>
      <c r="CK1028" s="113"/>
    </row>
    <row r="1029" spans="31:89" ht="15.75" customHeight="1" x14ac:dyDescent="0.25">
      <c r="AE1029" s="113"/>
      <c r="BH1029" s="113"/>
      <c r="CK1029" s="113"/>
    </row>
    <row r="1030" spans="31:89" ht="15.75" customHeight="1" x14ac:dyDescent="0.25">
      <c r="AE1030" s="113"/>
      <c r="BH1030" s="113"/>
      <c r="CK1030" s="113"/>
    </row>
    <row r="1031" spans="31:89" ht="15.75" customHeight="1" x14ac:dyDescent="0.25">
      <c r="AE1031" s="113"/>
      <c r="BH1031" s="113"/>
      <c r="CK1031" s="113"/>
    </row>
    <row r="1032" spans="31:89" ht="15.75" customHeight="1" x14ac:dyDescent="0.25">
      <c r="AE1032" s="113"/>
      <c r="BH1032" s="113"/>
      <c r="CK1032" s="113"/>
    </row>
    <row r="1033" spans="31:89" ht="15.75" customHeight="1" x14ac:dyDescent="0.25">
      <c r="AE1033" s="113"/>
      <c r="BH1033" s="113"/>
      <c r="CK1033" s="113"/>
    </row>
    <row r="1034" spans="31:89" ht="15.75" customHeight="1" x14ac:dyDescent="0.25">
      <c r="AE1034" s="113"/>
      <c r="BH1034" s="113"/>
      <c r="CK1034" s="113"/>
    </row>
    <row r="1035" spans="31:89" ht="15.75" customHeight="1" x14ac:dyDescent="0.25">
      <c r="AE1035" s="113"/>
      <c r="BH1035" s="113"/>
      <c r="CK1035" s="113"/>
    </row>
    <row r="1036" spans="31:89" ht="15.75" customHeight="1" x14ac:dyDescent="0.25">
      <c r="AE1036" s="113"/>
      <c r="BH1036" s="113"/>
      <c r="CK1036" s="113"/>
    </row>
    <row r="1037" spans="31:89" ht="15.75" customHeight="1" x14ac:dyDescent="0.25">
      <c r="AE1037" s="113"/>
      <c r="BH1037" s="113"/>
      <c r="CK1037" s="113"/>
    </row>
    <row r="1038" spans="31:89" ht="15.75" customHeight="1" x14ac:dyDescent="0.25">
      <c r="AE1038" s="113"/>
      <c r="BH1038" s="113"/>
      <c r="CK1038" s="113"/>
    </row>
    <row r="1039" spans="31:89" ht="15.75" customHeight="1" x14ac:dyDescent="0.25">
      <c r="AE1039" s="113"/>
      <c r="BH1039" s="113"/>
      <c r="CK1039" s="113"/>
    </row>
    <row r="1040" spans="31:89" ht="15.75" customHeight="1" x14ac:dyDescent="0.25">
      <c r="AE1040" s="113"/>
      <c r="BH1040" s="113"/>
      <c r="CK1040" s="113"/>
    </row>
    <row r="1041" spans="31:89" ht="15.75" customHeight="1" x14ac:dyDescent="0.25">
      <c r="AE1041" s="113"/>
      <c r="BH1041" s="113"/>
      <c r="CK1041" s="113"/>
    </row>
    <row r="1042" spans="31:89" ht="15.75" customHeight="1" x14ac:dyDescent="0.25">
      <c r="AE1042" s="113"/>
      <c r="BH1042" s="113"/>
      <c r="CK1042" s="113"/>
    </row>
    <row r="1043" spans="31:89" ht="15.75" customHeight="1" x14ac:dyDescent="0.25">
      <c r="AE1043" s="113"/>
      <c r="BH1043" s="113"/>
      <c r="CK1043" s="113"/>
    </row>
    <row r="1044" spans="31:89" ht="15.75" customHeight="1" x14ac:dyDescent="0.25">
      <c r="AE1044" s="113"/>
      <c r="BH1044" s="113"/>
      <c r="CK1044" s="113"/>
    </row>
    <row r="1045" spans="31:89" ht="15.75" customHeight="1" x14ac:dyDescent="0.25">
      <c r="AE1045" s="113"/>
      <c r="BH1045" s="113"/>
      <c r="CK1045" s="113"/>
    </row>
    <row r="1046" spans="31:89" ht="15.75" customHeight="1" x14ac:dyDescent="0.25">
      <c r="AE1046" s="113"/>
      <c r="BH1046" s="113"/>
      <c r="CK1046" s="113"/>
    </row>
    <row r="1047" spans="31:89" ht="15.75" customHeight="1" x14ac:dyDescent="0.25">
      <c r="AE1047" s="113"/>
      <c r="BH1047" s="113"/>
      <c r="CK1047" s="113"/>
    </row>
    <row r="1048" spans="31:89" ht="15.75" customHeight="1" x14ac:dyDescent="0.25">
      <c r="AE1048" s="113"/>
      <c r="BH1048" s="113"/>
      <c r="CK1048" s="113"/>
    </row>
    <row r="1049" spans="31:89" ht="15.75" customHeight="1" x14ac:dyDescent="0.25">
      <c r="AE1049" s="113"/>
      <c r="BH1049" s="113"/>
      <c r="CK1049" s="113"/>
    </row>
    <row r="1050" spans="31:89" ht="15.75" customHeight="1" x14ac:dyDescent="0.25">
      <c r="AE1050" s="113"/>
      <c r="BH1050" s="113"/>
      <c r="CK1050" s="113"/>
    </row>
    <row r="1051" spans="31:89" ht="15.75" customHeight="1" x14ac:dyDescent="0.25">
      <c r="AE1051" s="113"/>
      <c r="BH1051" s="113"/>
      <c r="CK1051" s="113"/>
    </row>
    <row r="1052" spans="31:89" ht="15.75" customHeight="1" x14ac:dyDescent="0.25">
      <c r="AE1052" s="113"/>
      <c r="BH1052" s="113"/>
      <c r="CK1052" s="113"/>
    </row>
    <row r="1053" spans="31:89" ht="15.75" customHeight="1" x14ac:dyDescent="0.25">
      <c r="AE1053" s="113"/>
      <c r="BH1053" s="113"/>
      <c r="CK1053" s="113"/>
    </row>
    <row r="1054" spans="31:89" ht="15.75" customHeight="1" x14ac:dyDescent="0.25">
      <c r="AE1054" s="113"/>
      <c r="BH1054" s="113"/>
      <c r="CK1054" s="113"/>
    </row>
    <row r="1055" spans="31:89" ht="15.75" customHeight="1" x14ac:dyDescent="0.25">
      <c r="AE1055" s="113"/>
      <c r="BH1055" s="113"/>
      <c r="CK1055" s="113"/>
    </row>
    <row r="1056" spans="31:89" ht="15.75" customHeight="1" x14ac:dyDescent="0.25">
      <c r="AE1056" s="113"/>
      <c r="BH1056" s="113"/>
      <c r="CK1056" s="113"/>
    </row>
    <row r="1057" spans="31:89" ht="15.75" customHeight="1" x14ac:dyDescent="0.25">
      <c r="AE1057" s="113"/>
      <c r="BH1057" s="113"/>
      <c r="CK1057" s="113"/>
    </row>
    <row r="1058" spans="31:89" ht="15.75" customHeight="1" x14ac:dyDescent="0.25">
      <c r="AE1058" s="113"/>
      <c r="BH1058" s="113"/>
      <c r="CK1058" s="113"/>
    </row>
    <row r="1059" spans="31:89" ht="15.75" customHeight="1" x14ac:dyDescent="0.25">
      <c r="AE1059" s="113"/>
      <c r="BH1059" s="113"/>
      <c r="CK1059" s="113"/>
    </row>
    <row r="1060" spans="31:89" ht="15.75" customHeight="1" x14ac:dyDescent="0.25">
      <c r="AE1060" s="113"/>
      <c r="BH1060" s="113"/>
      <c r="CK1060" s="113"/>
    </row>
    <row r="1061" spans="31:89" ht="15.75" customHeight="1" x14ac:dyDescent="0.25">
      <c r="AE1061" s="113"/>
      <c r="BH1061" s="113"/>
      <c r="CK1061" s="113"/>
    </row>
    <row r="1062" spans="31:89" ht="15.75" customHeight="1" x14ac:dyDescent="0.25">
      <c r="AE1062" s="113"/>
      <c r="BH1062" s="113"/>
      <c r="CK1062" s="113"/>
    </row>
    <row r="1063" spans="31:89" ht="15.75" customHeight="1" x14ac:dyDescent="0.25">
      <c r="AE1063" s="113"/>
      <c r="BH1063" s="113"/>
      <c r="CK1063" s="113"/>
    </row>
    <row r="1064" spans="31:89" ht="15.75" customHeight="1" x14ac:dyDescent="0.25">
      <c r="AE1064" s="113"/>
      <c r="BH1064" s="113"/>
      <c r="CK1064" s="113"/>
    </row>
    <row r="1065" spans="31:89" ht="15.75" customHeight="1" x14ac:dyDescent="0.25">
      <c r="AE1065" s="113"/>
      <c r="BH1065" s="113"/>
      <c r="CK1065" s="113"/>
    </row>
    <row r="1066" spans="31:89" ht="15.75" customHeight="1" x14ac:dyDescent="0.25">
      <c r="AE1066" s="113"/>
      <c r="BH1066" s="113"/>
      <c r="CK1066" s="113"/>
    </row>
    <row r="1067" spans="31:89" ht="15.75" customHeight="1" x14ac:dyDescent="0.25">
      <c r="AE1067" s="113"/>
      <c r="BH1067" s="113"/>
      <c r="CK1067" s="113"/>
    </row>
    <row r="1068" spans="31:89" ht="15.75" customHeight="1" x14ac:dyDescent="0.25">
      <c r="AE1068" s="113"/>
      <c r="BH1068" s="113"/>
      <c r="CK1068" s="113"/>
    </row>
    <row r="1069" spans="31:89" ht="15.75" customHeight="1" x14ac:dyDescent="0.25">
      <c r="AE1069" s="113"/>
      <c r="BH1069" s="113"/>
      <c r="CK1069" s="113"/>
    </row>
    <row r="1070" spans="31:89" ht="15.75" customHeight="1" x14ac:dyDescent="0.25">
      <c r="AE1070" s="113"/>
      <c r="BH1070" s="113"/>
      <c r="CK1070" s="113"/>
    </row>
    <row r="1071" spans="31:89" ht="15.75" customHeight="1" x14ac:dyDescent="0.25">
      <c r="AE1071" s="113"/>
      <c r="BH1071" s="113"/>
      <c r="CK1071" s="113"/>
    </row>
    <row r="1072" spans="31:89" ht="15.75" customHeight="1" x14ac:dyDescent="0.25">
      <c r="AE1072" s="113"/>
      <c r="BH1072" s="113"/>
      <c r="CK1072" s="113"/>
    </row>
    <row r="1073" spans="31:89" ht="15.75" customHeight="1" x14ac:dyDescent="0.25">
      <c r="AE1073" s="113"/>
      <c r="BH1073" s="113"/>
      <c r="CK1073" s="113"/>
    </row>
    <row r="1074" spans="31:89" ht="15.75" customHeight="1" x14ac:dyDescent="0.25">
      <c r="AE1074" s="113"/>
      <c r="BH1074" s="113"/>
      <c r="CK1074" s="113"/>
    </row>
    <row r="1075" spans="31:89" ht="15.75" customHeight="1" x14ac:dyDescent="0.25">
      <c r="AE1075" s="113"/>
      <c r="CK1075" s="113"/>
    </row>
    <row r="1076" spans="31:89" ht="15.75" customHeight="1" x14ac:dyDescent="0.25">
      <c r="AE1076" s="113"/>
      <c r="CK1076" s="113"/>
    </row>
    <row r="1077" spans="31:89" ht="15.75" customHeight="1" x14ac:dyDescent="0.25">
      <c r="AE1077" s="113"/>
      <c r="CK1077" s="113"/>
    </row>
    <row r="1078" spans="31:89" ht="15.75" customHeight="1" x14ac:dyDescent="0.25">
      <c r="AE1078" s="113"/>
      <c r="CK1078" s="113"/>
    </row>
    <row r="1079" spans="31:89" ht="15.75" customHeight="1" x14ac:dyDescent="0.25">
      <c r="AE1079" s="113"/>
      <c r="CK1079" s="113"/>
    </row>
    <row r="1080" spans="31:89" ht="15.75" customHeight="1" x14ac:dyDescent="0.25">
      <c r="AE1080" s="113"/>
      <c r="CK1080" s="113"/>
    </row>
    <row r="1081" spans="31:89" ht="15.75" customHeight="1" x14ac:dyDescent="0.25">
      <c r="AE1081" s="113"/>
      <c r="CK1081" s="113"/>
    </row>
    <row r="1082" spans="31:89" ht="15.75" customHeight="1" x14ac:dyDescent="0.25">
      <c r="AE1082" s="113"/>
      <c r="CK1082" s="113"/>
    </row>
    <row r="1083" spans="31:89" ht="15.75" customHeight="1" x14ac:dyDescent="0.25">
      <c r="AE1083" s="113"/>
      <c r="CK1083" s="113"/>
    </row>
    <row r="1084" spans="31:89" ht="15.75" customHeight="1" x14ac:dyDescent="0.25">
      <c r="AE1084" s="113"/>
      <c r="CK1084" s="113"/>
    </row>
    <row r="1085" spans="31:89" ht="15.75" customHeight="1" x14ac:dyDescent="0.25">
      <c r="AE1085" s="113"/>
      <c r="CK1085" s="113"/>
    </row>
    <row r="1086" spans="31:89" ht="15.75" customHeight="1" x14ac:dyDescent="0.25">
      <c r="AE1086" s="113"/>
      <c r="CK1086" s="113"/>
    </row>
    <row r="1087" spans="31:89" ht="15.75" customHeight="1" x14ac:dyDescent="0.25">
      <c r="AE1087" s="113"/>
      <c r="CK1087" s="113"/>
    </row>
    <row r="1088" spans="31:89" ht="15.75" customHeight="1" x14ac:dyDescent="0.25">
      <c r="AE1088" s="113"/>
      <c r="CK1088" s="113"/>
    </row>
    <row r="1089" spans="31:89" ht="15.75" customHeight="1" x14ac:dyDescent="0.25">
      <c r="AE1089" s="113"/>
      <c r="CK1089" s="113"/>
    </row>
    <row r="1090" spans="31:89" ht="15.75" customHeight="1" x14ac:dyDescent="0.25">
      <c r="AE1090" s="113"/>
      <c r="CK1090" s="113"/>
    </row>
    <row r="1091" spans="31:89" ht="15.75" customHeight="1" x14ac:dyDescent="0.25">
      <c r="AE1091" s="113"/>
      <c r="CK1091" s="113"/>
    </row>
    <row r="1092" spans="31:89" ht="15.75" customHeight="1" x14ac:dyDescent="0.25">
      <c r="AE1092" s="113"/>
      <c r="CK1092" s="113"/>
    </row>
    <row r="1093" spans="31:89" ht="15.75" customHeight="1" x14ac:dyDescent="0.25">
      <c r="AE1093" s="113"/>
      <c r="CK1093" s="113"/>
    </row>
    <row r="1094" spans="31:89" ht="15.75" customHeight="1" x14ac:dyDescent="0.25">
      <c r="AE1094" s="113"/>
      <c r="CK1094" s="113"/>
    </row>
    <row r="1095" spans="31:89" ht="15.75" customHeight="1" x14ac:dyDescent="0.25">
      <c r="AE1095" s="113"/>
      <c r="CK1095" s="113"/>
    </row>
    <row r="1096" spans="31:89" ht="15.75" customHeight="1" x14ac:dyDescent="0.25">
      <c r="AE1096" s="113"/>
      <c r="CK1096" s="113"/>
    </row>
    <row r="1097" spans="31:89" ht="15.75" customHeight="1" x14ac:dyDescent="0.25">
      <c r="AE1097" s="113"/>
      <c r="CK1097" s="113"/>
    </row>
    <row r="1098" spans="31:89" ht="15.75" customHeight="1" x14ac:dyDescent="0.25">
      <c r="AE1098" s="113"/>
      <c r="CK1098" s="113"/>
    </row>
    <row r="1099" spans="31:89" ht="15.75" customHeight="1" x14ac:dyDescent="0.25">
      <c r="AE1099" s="113"/>
      <c r="CK1099" s="113"/>
    </row>
    <row r="1100" spans="31:89" ht="15.75" customHeight="1" x14ac:dyDescent="0.25">
      <c r="AE1100" s="113"/>
      <c r="CK1100" s="113"/>
    </row>
    <row r="1101" spans="31:89" ht="15.75" customHeight="1" x14ac:dyDescent="0.25">
      <c r="AE1101" s="113"/>
      <c r="CK1101" s="113"/>
    </row>
    <row r="1102" spans="31:89" ht="15.75" customHeight="1" x14ac:dyDescent="0.25">
      <c r="AE1102" s="113"/>
      <c r="CK1102" s="113"/>
    </row>
    <row r="1103" spans="31:89" ht="15.75" customHeight="1" x14ac:dyDescent="0.25">
      <c r="AE1103" s="113"/>
      <c r="CK1103" s="113"/>
    </row>
    <row r="1104" spans="31:89" ht="15.75" customHeight="1" x14ac:dyDescent="0.25">
      <c r="AE1104" s="113"/>
      <c r="CK1104" s="113"/>
    </row>
    <row r="1105" spans="31:89" ht="15.75" customHeight="1" x14ac:dyDescent="0.25">
      <c r="AE1105" s="113"/>
      <c r="CK1105" s="113"/>
    </row>
    <row r="1106" spans="31:89" ht="15.75" customHeight="1" x14ac:dyDescent="0.25">
      <c r="AE1106" s="113"/>
      <c r="CK1106" s="113"/>
    </row>
    <row r="1107" spans="31:89" ht="15.75" customHeight="1" x14ac:dyDescent="0.25">
      <c r="AE1107" s="113"/>
      <c r="CK1107" s="113"/>
    </row>
    <row r="1108" spans="31:89" ht="15.75" customHeight="1" x14ac:dyDescent="0.25">
      <c r="AE1108" s="113"/>
      <c r="CK1108" s="113"/>
    </row>
    <row r="1109" spans="31:89" ht="15.75" customHeight="1" x14ac:dyDescent="0.25">
      <c r="AE1109" s="113"/>
      <c r="CK1109" s="113"/>
    </row>
    <row r="1110" spans="31:89" ht="15.75" customHeight="1" x14ac:dyDescent="0.25">
      <c r="AE1110" s="113"/>
      <c r="CK1110" s="113"/>
    </row>
    <row r="1111" spans="31:89" ht="15.75" customHeight="1" x14ac:dyDescent="0.25">
      <c r="AE1111" s="113"/>
      <c r="CK1111" s="113"/>
    </row>
    <row r="1112" spans="31:89" ht="15.75" customHeight="1" x14ac:dyDescent="0.25">
      <c r="AE1112" s="113"/>
      <c r="CK1112" s="113"/>
    </row>
    <row r="1113" spans="31:89" ht="15.75" customHeight="1" x14ac:dyDescent="0.25">
      <c r="AE1113" s="113"/>
      <c r="CK1113" s="113"/>
    </row>
    <row r="1114" spans="31:89" ht="15.75" customHeight="1" x14ac:dyDescent="0.25">
      <c r="AE1114" s="113"/>
      <c r="CK1114" s="113"/>
    </row>
    <row r="1115" spans="31:89" ht="15.75" customHeight="1" x14ac:dyDescent="0.25">
      <c r="AE1115" s="113"/>
      <c r="CK1115" s="113"/>
    </row>
    <row r="1116" spans="31:89" ht="15.75" customHeight="1" x14ac:dyDescent="0.25">
      <c r="AE1116" s="113"/>
      <c r="CK1116" s="113"/>
    </row>
    <row r="1117" spans="31:89" ht="15.75" customHeight="1" x14ac:dyDescent="0.25">
      <c r="AE1117" s="113"/>
      <c r="CK1117" s="113"/>
    </row>
    <row r="1118" spans="31:89" ht="15.75" customHeight="1" x14ac:dyDescent="0.25">
      <c r="AE1118" s="113"/>
      <c r="CK1118" s="113"/>
    </row>
    <row r="1119" spans="31:89" ht="15.75" customHeight="1" x14ac:dyDescent="0.25">
      <c r="AE1119" s="113"/>
      <c r="CK1119" s="113"/>
    </row>
    <row r="1120" spans="31:89" ht="15.75" customHeight="1" x14ac:dyDescent="0.25">
      <c r="AE1120" s="113"/>
      <c r="CK1120" s="113"/>
    </row>
    <row r="1121" spans="31:89" ht="15.75" customHeight="1" x14ac:dyDescent="0.25">
      <c r="AE1121" s="113"/>
      <c r="CK1121" s="113"/>
    </row>
    <row r="1122" spans="31:89" ht="15.75" customHeight="1" x14ac:dyDescent="0.25">
      <c r="AE1122" s="113"/>
      <c r="CK1122" s="113"/>
    </row>
    <row r="1123" spans="31:89" ht="15.75" customHeight="1" x14ac:dyDescent="0.25">
      <c r="AE1123" s="113"/>
      <c r="CK1123" s="113"/>
    </row>
    <row r="1124" spans="31:89" ht="15.75" customHeight="1" x14ac:dyDescent="0.25">
      <c r="AE1124" s="113"/>
      <c r="CK1124" s="113"/>
    </row>
    <row r="1125" spans="31:89" ht="15.75" customHeight="1" x14ac:dyDescent="0.25">
      <c r="AE1125" s="113"/>
      <c r="CK1125" s="113"/>
    </row>
    <row r="1126" spans="31:89" ht="15.75" customHeight="1" x14ac:dyDescent="0.25">
      <c r="AE1126" s="113"/>
      <c r="CK1126" s="113"/>
    </row>
    <row r="1127" spans="31:89" ht="15.75" customHeight="1" x14ac:dyDescent="0.25">
      <c r="AE1127" s="113"/>
      <c r="CK1127" s="113"/>
    </row>
    <row r="1128" spans="31:89" ht="15.75" customHeight="1" x14ac:dyDescent="0.25">
      <c r="AE1128" s="113"/>
      <c r="CK1128" s="113"/>
    </row>
    <row r="1129" spans="31:89" ht="15.75" customHeight="1" x14ac:dyDescent="0.25">
      <c r="AE1129" s="113"/>
      <c r="CK1129" s="113"/>
    </row>
    <row r="1130" spans="31:89" ht="15.75" customHeight="1" x14ac:dyDescent="0.25">
      <c r="AE1130" s="113"/>
      <c r="CK1130" s="113"/>
    </row>
    <row r="1131" spans="31:89" ht="15.75" customHeight="1" x14ac:dyDescent="0.25">
      <c r="AE1131" s="113"/>
      <c r="CK1131" s="113"/>
    </row>
    <row r="1132" spans="31:89" ht="15.75" customHeight="1" x14ac:dyDescent="0.25">
      <c r="AE1132" s="113"/>
      <c r="CK1132" s="113"/>
    </row>
    <row r="1133" spans="31:89" ht="15.75" customHeight="1" x14ac:dyDescent="0.25">
      <c r="AE1133" s="113"/>
      <c r="CK1133" s="113"/>
    </row>
    <row r="1134" spans="31:89" ht="15.75" customHeight="1" x14ac:dyDescent="0.25">
      <c r="AE1134" s="113"/>
      <c r="CK1134" s="113"/>
    </row>
    <row r="1135" spans="31:89" ht="15.75" customHeight="1" x14ac:dyDescent="0.25">
      <c r="AE1135" s="113"/>
      <c r="CK1135" s="113"/>
    </row>
    <row r="1136" spans="31:89" ht="15.75" customHeight="1" x14ac:dyDescent="0.25">
      <c r="AE1136" s="113"/>
      <c r="CK1136" s="113"/>
    </row>
    <row r="1137" spans="31:89" ht="15.75" customHeight="1" x14ac:dyDescent="0.25">
      <c r="AE1137" s="113"/>
      <c r="CK1137" s="113"/>
    </row>
    <row r="1138" spans="31:89" ht="15.75" customHeight="1" x14ac:dyDescent="0.25">
      <c r="AE1138" s="113"/>
      <c r="CK1138" s="113"/>
    </row>
    <row r="1139" spans="31:89" ht="15.75" customHeight="1" x14ac:dyDescent="0.25">
      <c r="AE1139" s="113"/>
      <c r="CK1139" s="113"/>
    </row>
    <row r="1140" spans="31:89" ht="15.75" customHeight="1" x14ac:dyDescent="0.25">
      <c r="AE1140" s="113"/>
      <c r="CK1140" s="113"/>
    </row>
    <row r="1141" spans="31:89" ht="15.75" customHeight="1" x14ac:dyDescent="0.25">
      <c r="AE1141" s="113"/>
      <c r="CK1141" s="113"/>
    </row>
    <row r="1142" spans="31:89" ht="15.75" customHeight="1" x14ac:dyDescent="0.25">
      <c r="AE1142" s="113"/>
      <c r="CK1142" s="113"/>
    </row>
    <row r="1143" spans="31:89" ht="15.75" customHeight="1" x14ac:dyDescent="0.25">
      <c r="AE1143" s="113"/>
      <c r="CK1143" s="113"/>
    </row>
    <row r="1144" spans="31:89" ht="15.75" customHeight="1" x14ac:dyDescent="0.25">
      <c r="AE1144" s="113"/>
      <c r="CK1144" s="113"/>
    </row>
    <row r="1145" spans="31:89" ht="15.75" customHeight="1" x14ac:dyDescent="0.25">
      <c r="AE1145" s="113"/>
      <c r="CK1145" s="113"/>
    </row>
    <row r="1146" spans="31:89" ht="15.75" customHeight="1" x14ac:dyDescent="0.25">
      <c r="AE1146" s="113"/>
      <c r="CK1146" s="113"/>
    </row>
    <row r="1147" spans="31:89" ht="15.75" customHeight="1" x14ac:dyDescent="0.25">
      <c r="AE1147" s="113"/>
      <c r="CK1147" s="113"/>
    </row>
    <row r="1148" spans="31:89" ht="15.75" customHeight="1" x14ac:dyDescent="0.25">
      <c r="AE1148" s="113"/>
      <c r="CK1148" s="113"/>
    </row>
    <row r="1149" spans="31:89" ht="15.75" customHeight="1" x14ac:dyDescent="0.25">
      <c r="AE1149" s="113"/>
      <c r="CK1149" s="113"/>
    </row>
    <row r="1150" spans="31:89" ht="15.75" customHeight="1" x14ac:dyDescent="0.25">
      <c r="AE1150" s="113"/>
      <c r="CK1150" s="113"/>
    </row>
    <row r="1151" spans="31:89" ht="15.75" customHeight="1" x14ac:dyDescent="0.25">
      <c r="AE1151" s="113"/>
      <c r="CK1151" s="113"/>
    </row>
    <row r="1152" spans="31:89" ht="15.75" customHeight="1" x14ac:dyDescent="0.25">
      <c r="AE1152" s="113"/>
      <c r="CK1152" s="113"/>
    </row>
    <row r="1153" spans="31:89" ht="15.75" customHeight="1" x14ac:dyDescent="0.25">
      <c r="AE1153" s="113"/>
      <c r="CK1153" s="113"/>
    </row>
    <row r="1154" spans="31:89" ht="15.75" customHeight="1" x14ac:dyDescent="0.25">
      <c r="AE1154" s="113"/>
      <c r="CK1154" s="113"/>
    </row>
    <row r="1155" spans="31:89" ht="15.75" customHeight="1" x14ac:dyDescent="0.25">
      <c r="AE1155" s="113"/>
      <c r="CK1155" s="113"/>
    </row>
    <row r="1156" spans="31:89" ht="15.75" customHeight="1" x14ac:dyDescent="0.25">
      <c r="AE1156" s="113"/>
      <c r="CK1156" s="113"/>
    </row>
    <row r="1157" spans="31:89" ht="15.75" customHeight="1" x14ac:dyDescent="0.25">
      <c r="AE1157" s="113"/>
      <c r="CK1157" s="113"/>
    </row>
    <row r="1158" spans="31:89" ht="15.75" customHeight="1" x14ac:dyDescent="0.25">
      <c r="AE1158" s="113"/>
      <c r="CK1158" s="113"/>
    </row>
    <row r="1159" spans="31:89" ht="15.75" customHeight="1" x14ac:dyDescent="0.25">
      <c r="AE1159" s="113"/>
      <c r="CK1159" s="113"/>
    </row>
    <row r="1160" spans="31:89" ht="15.75" customHeight="1" x14ac:dyDescent="0.25">
      <c r="AE1160" s="113"/>
      <c r="CK1160" s="113"/>
    </row>
    <row r="1161" spans="31:89" ht="15.75" customHeight="1" x14ac:dyDescent="0.25">
      <c r="AE1161" s="113"/>
      <c r="CK1161" s="113"/>
    </row>
    <row r="1162" spans="31:89" ht="15.75" customHeight="1" x14ac:dyDescent="0.25">
      <c r="AE1162" s="113"/>
      <c r="CK1162" s="113"/>
    </row>
    <row r="1163" spans="31:89" ht="15.75" customHeight="1" x14ac:dyDescent="0.25">
      <c r="AE1163" s="113"/>
      <c r="CK1163" s="113"/>
    </row>
    <row r="1164" spans="31:89" ht="15.75" customHeight="1" x14ac:dyDescent="0.25">
      <c r="AE1164" s="113"/>
      <c r="CK1164" s="113"/>
    </row>
    <row r="1165" spans="31:89" ht="15.75" customHeight="1" x14ac:dyDescent="0.25">
      <c r="AE1165" s="113"/>
      <c r="CK1165" s="113"/>
    </row>
    <row r="1166" spans="31:89" ht="15.75" customHeight="1" x14ac:dyDescent="0.25">
      <c r="AE1166" s="113"/>
      <c r="CK1166" s="113"/>
    </row>
    <row r="1167" spans="31:89" ht="15.75" customHeight="1" x14ac:dyDescent="0.25">
      <c r="AE1167" s="113"/>
      <c r="CK1167" s="113"/>
    </row>
    <row r="1168" spans="31:89" ht="15.75" customHeight="1" x14ac:dyDescent="0.25">
      <c r="AE1168" s="113"/>
      <c r="CK1168" s="113"/>
    </row>
    <row r="1169" spans="31:89" ht="15.75" customHeight="1" x14ac:dyDescent="0.25">
      <c r="AE1169" s="113"/>
      <c r="CK1169" s="113"/>
    </row>
    <row r="1170" spans="31:89" ht="15.75" customHeight="1" x14ac:dyDescent="0.25">
      <c r="AE1170" s="113"/>
      <c r="CK1170" s="113"/>
    </row>
    <row r="1171" spans="31:89" ht="15.75" customHeight="1" x14ac:dyDescent="0.25">
      <c r="AE1171" s="113"/>
      <c r="CK1171" s="113"/>
    </row>
    <row r="1172" spans="31:89" ht="15.75" customHeight="1" x14ac:dyDescent="0.25">
      <c r="AE1172" s="113"/>
      <c r="CK1172" s="113"/>
    </row>
    <row r="1173" spans="31:89" ht="15.75" customHeight="1" x14ac:dyDescent="0.25">
      <c r="AE1173" s="113"/>
      <c r="CK1173" s="113"/>
    </row>
    <row r="1174" spans="31:89" ht="15.75" customHeight="1" x14ac:dyDescent="0.25">
      <c r="AE1174" s="113"/>
      <c r="CK1174" s="113"/>
    </row>
    <row r="1175" spans="31:89" ht="15.75" customHeight="1" x14ac:dyDescent="0.25">
      <c r="AE1175" s="113"/>
      <c r="CK1175" s="113"/>
    </row>
    <row r="1176" spans="31:89" ht="15.75" customHeight="1" x14ac:dyDescent="0.25">
      <c r="AE1176" s="113"/>
      <c r="CK1176" s="113"/>
    </row>
    <row r="1177" spans="31:89" ht="15.75" customHeight="1" x14ac:dyDescent="0.25">
      <c r="AE1177" s="113"/>
      <c r="CK1177" s="113"/>
    </row>
    <row r="1178" spans="31:89" ht="15.75" customHeight="1" x14ac:dyDescent="0.25">
      <c r="AE1178" s="113"/>
      <c r="CK1178" s="113"/>
    </row>
    <row r="1179" spans="31:89" ht="15.75" customHeight="1" x14ac:dyDescent="0.25">
      <c r="AE1179" s="113"/>
      <c r="CK1179" s="113"/>
    </row>
    <row r="1180" spans="31:89" ht="15.75" customHeight="1" x14ac:dyDescent="0.25">
      <c r="AE1180" s="113"/>
      <c r="CK1180" s="113"/>
    </row>
    <row r="1181" spans="31:89" ht="15.75" customHeight="1" x14ac:dyDescent="0.25">
      <c r="AE1181" s="113"/>
      <c r="CK1181" s="113"/>
    </row>
    <row r="1182" spans="31:89" ht="15.75" customHeight="1" x14ac:dyDescent="0.25">
      <c r="AE1182" s="113"/>
      <c r="CK1182" s="113"/>
    </row>
    <row r="1183" spans="31:89" ht="15.75" customHeight="1" x14ac:dyDescent="0.25">
      <c r="AE1183" s="113"/>
      <c r="CK1183" s="113"/>
    </row>
    <row r="1184" spans="31:89" ht="15.75" customHeight="1" x14ac:dyDescent="0.25">
      <c r="AE1184" s="113"/>
      <c r="CK1184" s="113"/>
    </row>
    <row r="1185" spans="31:89" ht="15.75" customHeight="1" x14ac:dyDescent="0.25">
      <c r="AE1185" s="113"/>
      <c r="CK1185" s="113"/>
    </row>
    <row r="1186" spans="31:89" ht="15.75" customHeight="1" x14ac:dyDescent="0.25">
      <c r="AE1186" s="113"/>
      <c r="CK1186" s="113"/>
    </row>
    <row r="1187" spans="31:89" ht="15.75" customHeight="1" x14ac:dyDescent="0.25">
      <c r="AE1187" s="113"/>
      <c r="CK1187" s="113"/>
    </row>
    <row r="1188" spans="31:89" ht="15.75" customHeight="1" x14ac:dyDescent="0.25">
      <c r="AE1188" s="113"/>
      <c r="CK1188" s="113"/>
    </row>
    <row r="1189" spans="31:89" ht="15.75" customHeight="1" x14ac:dyDescent="0.25">
      <c r="AE1189" s="113"/>
      <c r="CK1189" s="113"/>
    </row>
    <row r="1190" spans="31:89" ht="15.75" customHeight="1" x14ac:dyDescent="0.25">
      <c r="AE1190" s="113"/>
      <c r="CK1190" s="113"/>
    </row>
    <row r="1191" spans="31:89" ht="15.75" customHeight="1" x14ac:dyDescent="0.25">
      <c r="AE1191" s="113"/>
      <c r="CK1191" s="113"/>
    </row>
    <row r="1192" spans="31:89" ht="15.75" customHeight="1" x14ac:dyDescent="0.25">
      <c r="AE1192" s="113"/>
      <c r="CK1192" s="113"/>
    </row>
    <row r="1193" spans="31:89" ht="15.75" customHeight="1" x14ac:dyDescent="0.25">
      <c r="AE1193" s="113"/>
      <c r="CK1193" s="113"/>
    </row>
    <row r="1194" spans="31:89" ht="15.75" customHeight="1" x14ac:dyDescent="0.25">
      <c r="AE1194" s="113"/>
      <c r="CK1194" s="113"/>
    </row>
    <row r="1195" spans="31:89" ht="15.75" customHeight="1" x14ac:dyDescent="0.25">
      <c r="AE1195" s="113"/>
      <c r="CK1195" s="113"/>
    </row>
    <row r="1196" spans="31:89" ht="15.75" customHeight="1" x14ac:dyDescent="0.25">
      <c r="AE1196" s="113"/>
      <c r="CK1196" s="113"/>
    </row>
    <row r="1197" spans="31:89" ht="15.75" customHeight="1" x14ac:dyDescent="0.25">
      <c r="AE1197" s="113"/>
      <c r="CK1197" s="113"/>
    </row>
    <row r="1198" spans="31:89" ht="15.75" customHeight="1" x14ac:dyDescent="0.25">
      <c r="AE1198" s="113"/>
      <c r="CK1198" s="113"/>
    </row>
    <row r="1199" spans="31:89" ht="15.75" customHeight="1" x14ac:dyDescent="0.25">
      <c r="AE1199" s="113"/>
      <c r="CK1199" s="113"/>
    </row>
    <row r="1200" spans="31:89" ht="15.75" customHeight="1" x14ac:dyDescent="0.25">
      <c r="AE1200" s="113"/>
      <c r="CK1200" s="113"/>
    </row>
    <row r="1201" spans="31:89" ht="15.75" customHeight="1" x14ac:dyDescent="0.25">
      <c r="AE1201" s="113"/>
      <c r="CK1201" s="113"/>
    </row>
    <row r="1202" spans="31:89" ht="15.75" customHeight="1" x14ac:dyDescent="0.25">
      <c r="AE1202" s="113"/>
      <c r="CK1202" s="113"/>
    </row>
    <row r="1203" spans="31:89" ht="15.75" customHeight="1" x14ac:dyDescent="0.25">
      <c r="AE1203" s="113"/>
      <c r="CK1203" s="113"/>
    </row>
    <row r="1204" spans="31:89" ht="15.75" customHeight="1" x14ac:dyDescent="0.25">
      <c r="AE1204" s="113"/>
      <c r="CK1204" s="113"/>
    </row>
    <row r="1205" spans="31:89" ht="15.75" customHeight="1" x14ac:dyDescent="0.25">
      <c r="AE1205" s="113"/>
      <c r="CK1205" s="113"/>
    </row>
    <row r="1206" spans="31:89" ht="15.75" customHeight="1" x14ac:dyDescent="0.25">
      <c r="AE1206" s="113"/>
      <c r="CK1206" s="113"/>
    </row>
    <row r="1207" spans="31:89" ht="15.75" customHeight="1" x14ac:dyDescent="0.25">
      <c r="AE1207" s="113"/>
      <c r="CK1207" s="113"/>
    </row>
    <row r="1208" spans="31:89" ht="15.75" customHeight="1" x14ac:dyDescent="0.25">
      <c r="AE1208" s="113"/>
      <c r="CK1208" s="113"/>
    </row>
    <row r="1209" spans="31:89" ht="15.75" customHeight="1" x14ac:dyDescent="0.25">
      <c r="AE1209" s="113"/>
      <c r="CK1209" s="113"/>
    </row>
    <row r="1210" spans="31:89" ht="15.75" customHeight="1" x14ac:dyDescent="0.25">
      <c r="AE1210" s="113"/>
      <c r="CK1210" s="113"/>
    </row>
    <row r="1211" spans="31:89" ht="15.75" customHeight="1" x14ac:dyDescent="0.25">
      <c r="AE1211" s="113"/>
      <c r="CK1211" s="113"/>
    </row>
    <row r="1212" spans="31:89" ht="15.75" customHeight="1" x14ac:dyDescent="0.25">
      <c r="AE1212" s="113"/>
      <c r="CK1212" s="113"/>
    </row>
    <row r="1213" spans="31:89" ht="15.75" customHeight="1" x14ac:dyDescent="0.25">
      <c r="AE1213" s="113"/>
      <c r="CK1213" s="113"/>
    </row>
    <row r="1214" spans="31:89" ht="15.75" customHeight="1" x14ac:dyDescent="0.25">
      <c r="AE1214" s="113"/>
      <c r="CK1214" s="113"/>
    </row>
    <row r="1215" spans="31:89" ht="15.75" customHeight="1" x14ac:dyDescent="0.25">
      <c r="AE1215" s="113"/>
      <c r="CK1215" s="113"/>
    </row>
    <row r="1216" spans="31:89" ht="15.75" customHeight="1" x14ac:dyDescent="0.25">
      <c r="AE1216" s="113"/>
      <c r="CK1216" s="113"/>
    </row>
    <row r="1217" spans="31:89" ht="15.75" customHeight="1" x14ac:dyDescent="0.25">
      <c r="AE1217" s="113"/>
      <c r="CK1217" s="113"/>
    </row>
    <row r="1218" spans="31:89" ht="15.75" customHeight="1" x14ac:dyDescent="0.25">
      <c r="AE1218" s="113"/>
      <c r="CK1218" s="113"/>
    </row>
    <row r="1219" spans="31:89" ht="15.75" customHeight="1" x14ac:dyDescent="0.25">
      <c r="AE1219" s="113"/>
      <c r="CK1219" s="113"/>
    </row>
    <row r="1220" spans="31:89" ht="15.75" customHeight="1" x14ac:dyDescent="0.25">
      <c r="AE1220" s="113"/>
      <c r="CK1220" s="113"/>
    </row>
    <row r="1221" spans="31:89" ht="15.75" customHeight="1" x14ac:dyDescent="0.25">
      <c r="AE1221" s="113"/>
      <c r="CK1221" s="113"/>
    </row>
    <row r="1222" spans="31:89" ht="15.75" customHeight="1" x14ac:dyDescent="0.25">
      <c r="AE1222" s="113"/>
      <c r="CK1222" s="113"/>
    </row>
    <row r="1223" spans="31:89" ht="15.75" customHeight="1" x14ac:dyDescent="0.25">
      <c r="AE1223" s="113"/>
      <c r="CK1223" s="113"/>
    </row>
    <row r="1224" spans="31:89" ht="15.75" customHeight="1" x14ac:dyDescent="0.25">
      <c r="AE1224" s="113"/>
      <c r="CK1224" s="113"/>
    </row>
    <row r="1225" spans="31:89" ht="15.75" customHeight="1" x14ac:dyDescent="0.25">
      <c r="AE1225" s="113"/>
      <c r="CK1225" s="113"/>
    </row>
    <row r="1226" spans="31:89" ht="15.75" customHeight="1" x14ac:dyDescent="0.25">
      <c r="AE1226" s="113"/>
      <c r="CK1226" s="113"/>
    </row>
    <row r="1227" spans="31:89" ht="15.75" customHeight="1" x14ac:dyDescent="0.25">
      <c r="AE1227" s="113"/>
      <c r="CK1227" s="113"/>
    </row>
    <row r="1228" spans="31:89" ht="15.75" customHeight="1" x14ac:dyDescent="0.25">
      <c r="AE1228" s="113"/>
      <c r="CK1228" s="113"/>
    </row>
    <row r="1229" spans="31:89" ht="15.75" customHeight="1" x14ac:dyDescent="0.25">
      <c r="AE1229" s="113"/>
      <c r="CK1229" s="113"/>
    </row>
    <row r="1230" spans="31:89" ht="15.75" customHeight="1" x14ac:dyDescent="0.25">
      <c r="AE1230" s="113"/>
      <c r="CK1230" s="113"/>
    </row>
    <row r="1231" spans="31:89" ht="15.75" customHeight="1" x14ac:dyDescent="0.25">
      <c r="AE1231" s="113"/>
      <c r="CK1231" s="113"/>
    </row>
    <row r="1232" spans="31:89" ht="15.75" customHeight="1" x14ac:dyDescent="0.25">
      <c r="AE1232" s="113"/>
      <c r="CK1232" s="113"/>
    </row>
    <row r="1233" spans="31:89" ht="15.75" customHeight="1" x14ac:dyDescent="0.25">
      <c r="AE1233" s="113"/>
      <c r="CK1233" s="113"/>
    </row>
    <row r="1234" spans="31:89" ht="15.75" customHeight="1" x14ac:dyDescent="0.25">
      <c r="AE1234" s="113"/>
      <c r="CK1234" s="113"/>
    </row>
    <row r="1235" spans="31:89" ht="15.75" customHeight="1" x14ac:dyDescent="0.25">
      <c r="AE1235" s="113"/>
      <c r="CK1235" s="113"/>
    </row>
    <row r="1236" spans="31:89" ht="15.75" customHeight="1" x14ac:dyDescent="0.25">
      <c r="AE1236" s="113"/>
      <c r="CK1236" s="113"/>
    </row>
    <row r="1237" spans="31:89" ht="15.75" customHeight="1" x14ac:dyDescent="0.25">
      <c r="AE1237" s="113"/>
      <c r="CK1237" s="113"/>
    </row>
    <row r="1238" spans="31:89" ht="15.75" customHeight="1" x14ac:dyDescent="0.25">
      <c r="AE1238" s="113"/>
      <c r="CK1238" s="113"/>
    </row>
    <row r="1239" spans="31:89" ht="15.75" customHeight="1" x14ac:dyDescent="0.25">
      <c r="AE1239" s="113"/>
      <c r="CK1239" s="113"/>
    </row>
    <row r="1240" spans="31:89" ht="15.75" customHeight="1" x14ac:dyDescent="0.25">
      <c r="AE1240" s="113"/>
      <c r="CK1240" s="113"/>
    </row>
    <row r="1241" spans="31:89" ht="15.75" customHeight="1" x14ac:dyDescent="0.25">
      <c r="AE1241" s="113"/>
      <c r="CK1241" s="113"/>
    </row>
    <row r="1242" spans="31:89" ht="15.75" customHeight="1" x14ac:dyDescent="0.25">
      <c r="AE1242" s="113"/>
      <c r="CK1242" s="113"/>
    </row>
    <row r="1243" spans="31:89" ht="15.75" customHeight="1" x14ac:dyDescent="0.25">
      <c r="AE1243" s="113"/>
      <c r="CK1243" s="113"/>
    </row>
    <row r="1244" spans="31:89" ht="15.75" customHeight="1" x14ac:dyDescent="0.25">
      <c r="AE1244" s="113"/>
      <c r="CK1244" s="113"/>
    </row>
    <row r="1245" spans="31:89" ht="15.75" customHeight="1" x14ac:dyDescent="0.25">
      <c r="AE1245" s="113"/>
      <c r="CK1245" s="113"/>
    </row>
    <row r="1246" spans="31:89" ht="15.75" customHeight="1" x14ac:dyDescent="0.25">
      <c r="AE1246" s="113"/>
      <c r="CK1246" s="113"/>
    </row>
    <row r="1247" spans="31:89" ht="15.75" customHeight="1" x14ac:dyDescent="0.25">
      <c r="AE1247" s="113"/>
      <c r="CK1247" s="113"/>
    </row>
    <row r="1248" spans="31:89" ht="15.75" customHeight="1" x14ac:dyDescent="0.25">
      <c r="AE1248" s="113"/>
      <c r="CK1248" s="113"/>
    </row>
    <row r="1249" spans="31:89" ht="15.75" customHeight="1" x14ac:dyDescent="0.25">
      <c r="AE1249" s="113"/>
      <c r="CK1249" s="113"/>
    </row>
    <row r="1250" spans="31:89" ht="15.75" customHeight="1" x14ac:dyDescent="0.25">
      <c r="AE1250" s="113"/>
      <c r="CK1250" s="113"/>
    </row>
    <row r="1251" spans="31:89" ht="15.75" customHeight="1" x14ac:dyDescent="0.25">
      <c r="AE1251" s="113"/>
      <c r="CK1251" s="113"/>
    </row>
    <row r="1252" spans="31:89" ht="15.75" customHeight="1" x14ac:dyDescent="0.25">
      <c r="AE1252" s="113"/>
      <c r="CK1252" s="113"/>
    </row>
    <row r="1253" spans="31:89" ht="15.75" customHeight="1" x14ac:dyDescent="0.25">
      <c r="AE1253" s="113"/>
      <c r="CK1253" s="113"/>
    </row>
    <row r="1254" spans="31:89" ht="15.75" customHeight="1" x14ac:dyDescent="0.25">
      <c r="AE1254" s="113"/>
      <c r="CK1254" s="113"/>
    </row>
    <row r="1255" spans="31:89" ht="15.75" customHeight="1" x14ac:dyDescent="0.25">
      <c r="AE1255" s="113"/>
      <c r="CK1255" s="113"/>
    </row>
    <row r="1256" spans="31:89" ht="15.75" customHeight="1" x14ac:dyDescent="0.25">
      <c r="AE1256" s="113"/>
      <c r="CK1256" s="113"/>
    </row>
    <row r="1257" spans="31:89" ht="15.75" customHeight="1" x14ac:dyDescent="0.25">
      <c r="AE1257" s="113"/>
      <c r="CK1257" s="113"/>
    </row>
    <row r="1258" spans="31:89" ht="15.75" customHeight="1" x14ac:dyDescent="0.25">
      <c r="AE1258" s="113"/>
      <c r="CK1258" s="113"/>
    </row>
    <row r="1259" spans="31:89" ht="15.75" customHeight="1" x14ac:dyDescent="0.25">
      <c r="AE1259" s="113"/>
      <c r="CK1259" s="113"/>
    </row>
    <row r="1260" spans="31:89" ht="15.75" customHeight="1" x14ac:dyDescent="0.25">
      <c r="AE1260" s="113"/>
      <c r="CK1260" s="113"/>
    </row>
    <row r="1261" spans="31:89" ht="15.75" customHeight="1" x14ac:dyDescent="0.25">
      <c r="AE1261" s="113"/>
      <c r="CK1261" s="113"/>
    </row>
    <row r="1262" spans="31:89" ht="15.75" customHeight="1" x14ac:dyDescent="0.25">
      <c r="AE1262" s="113"/>
      <c r="CK1262" s="113"/>
    </row>
    <row r="1263" spans="31:89" ht="15.75" customHeight="1" x14ac:dyDescent="0.25">
      <c r="AE1263" s="113"/>
      <c r="CK1263" s="113"/>
    </row>
    <row r="1264" spans="31:89" ht="15.75" customHeight="1" x14ac:dyDescent="0.25">
      <c r="AE1264" s="113"/>
      <c r="CK1264" s="113"/>
    </row>
    <row r="1265" spans="31:89" ht="15.75" customHeight="1" x14ac:dyDescent="0.25">
      <c r="AE1265" s="113"/>
      <c r="CK1265" s="113"/>
    </row>
    <row r="1266" spans="31:89" ht="15.75" customHeight="1" x14ac:dyDescent="0.25">
      <c r="AE1266" s="113"/>
      <c r="CK1266" s="113"/>
    </row>
    <row r="1267" spans="31:89" ht="15.75" customHeight="1" x14ac:dyDescent="0.25">
      <c r="AE1267" s="113"/>
      <c r="CK1267" s="113"/>
    </row>
    <row r="1268" spans="31:89" ht="15.75" customHeight="1" x14ac:dyDescent="0.25">
      <c r="AE1268" s="113"/>
      <c r="CK1268" s="113"/>
    </row>
    <row r="1269" spans="31:89" ht="15.75" customHeight="1" x14ac:dyDescent="0.25">
      <c r="AE1269" s="113"/>
      <c r="CK1269" s="113"/>
    </row>
    <row r="1270" spans="31:89" ht="15.75" customHeight="1" x14ac:dyDescent="0.25">
      <c r="AE1270" s="113"/>
      <c r="CK1270" s="113"/>
    </row>
    <row r="1271" spans="31:89" ht="15.75" customHeight="1" x14ac:dyDescent="0.25">
      <c r="AE1271" s="113"/>
      <c r="CK1271" s="113"/>
    </row>
    <row r="1272" spans="31:89" ht="15.75" customHeight="1" x14ac:dyDescent="0.25">
      <c r="AE1272" s="113"/>
      <c r="CK1272" s="113"/>
    </row>
    <row r="1273" spans="31:89" ht="15.75" customHeight="1" x14ac:dyDescent="0.25">
      <c r="AE1273" s="113"/>
      <c r="CK1273" s="113"/>
    </row>
    <row r="1274" spans="31:89" ht="15.75" customHeight="1" x14ac:dyDescent="0.25">
      <c r="AE1274" s="113"/>
      <c r="CK1274" s="113"/>
    </row>
    <row r="1275" spans="31:89" ht="15.75" customHeight="1" x14ac:dyDescent="0.25">
      <c r="AE1275" s="113"/>
      <c r="CK1275" s="113"/>
    </row>
    <row r="1276" spans="31:89" ht="15.75" customHeight="1" x14ac:dyDescent="0.25">
      <c r="AE1276" s="113"/>
      <c r="CK1276" s="113"/>
    </row>
    <row r="1277" spans="31:89" ht="15.75" customHeight="1" x14ac:dyDescent="0.25">
      <c r="AE1277" s="113"/>
      <c r="CK1277" s="113"/>
    </row>
    <row r="1278" spans="31:89" ht="15.75" customHeight="1" x14ac:dyDescent="0.25">
      <c r="AE1278" s="113"/>
      <c r="CK1278" s="113"/>
    </row>
    <row r="1279" spans="31:89" ht="15.75" customHeight="1" x14ac:dyDescent="0.25">
      <c r="AE1279" s="113"/>
      <c r="CK1279" s="113"/>
    </row>
    <row r="1280" spans="31:89" ht="15.75" customHeight="1" x14ac:dyDescent="0.25">
      <c r="AE1280" s="113"/>
      <c r="CK1280" s="113"/>
    </row>
    <row r="1281" spans="31:89" ht="15.75" customHeight="1" x14ac:dyDescent="0.25">
      <c r="AE1281" s="113"/>
      <c r="CK1281" s="113"/>
    </row>
    <row r="1282" spans="31:89" ht="15.75" customHeight="1" x14ac:dyDescent="0.25">
      <c r="AE1282" s="113"/>
      <c r="CK1282" s="113"/>
    </row>
    <row r="1283" spans="31:89" ht="15.75" customHeight="1" x14ac:dyDescent="0.25">
      <c r="AE1283" s="113"/>
      <c r="CK1283" s="113"/>
    </row>
    <row r="1284" spans="31:89" ht="15.75" customHeight="1" x14ac:dyDescent="0.25">
      <c r="AE1284" s="113"/>
      <c r="CK1284" s="113"/>
    </row>
    <row r="1285" spans="31:89" ht="15.75" customHeight="1" x14ac:dyDescent="0.25">
      <c r="AE1285" s="113"/>
      <c r="CK1285" s="113"/>
    </row>
    <row r="1286" spans="31:89" ht="15.75" customHeight="1" x14ac:dyDescent="0.25">
      <c r="AE1286" s="113"/>
      <c r="CK1286" s="113"/>
    </row>
    <row r="1287" spans="31:89" ht="15.75" customHeight="1" x14ac:dyDescent="0.25">
      <c r="AE1287" s="113"/>
      <c r="CK1287" s="113"/>
    </row>
    <row r="1288" spans="31:89" ht="15.75" customHeight="1" x14ac:dyDescent="0.25">
      <c r="AE1288" s="113"/>
      <c r="CK1288" s="113"/>
    </row>
    <row r="1289" spans="31:89" ht="15.75" customHeight="1" x14ac:dyDescent="0.25">
      <c r="AE1289" s="113"/>
      <c r="CK1289" s="113"/>
    </row>
    <row r="1290" spans="31:89" ht="15.75" customHeight="1" x14ac:dyDescent="0.25">
      <c r="AE1290" s="113"/>
      <c r="CK1290" s="113"/>
    </row>
    <row r="1291" spans="31:89" ht="15.75" customHeight="1" x14ac:dyDescent="0.25">
      <c r="AE1291" s="113"/>
      <c r="CK1291" s="113"/>
    </row>
    <row r="1292" spans="31:89" ht="15.75" customHeight="1" x14ac:dyDescent="0.25">
      <c r="AE1292" s="113"/>
      <c r="CK1292" s="113"/>
    </row>
    <row r="1293" spans="31:89" ht="15.75" customHeight="1" x14ac:dyDescent="0.25">
      <c r="AE1293" s="113"/>
      <c r="CK1293" s="113"/>
    </row>
    <row r="1294" spans="31:89" ht="15.75" customHeight="1" x14ac:dyDescent="0.25">
      <c r="AE1294" s="113"/>
      <c r="CK1294" s="113"/>
    </row>
    <row r="1295" spans="31:89" ht="15.75" customHeight="1" x14ac:dyDescent="0.25">
      <c r="AE1295" s="113"/>
      <c r="CK1295" s="113"/>
    </row>
    <row r="1296" spans="31:89" ht="15.75" customHeight="1" x14ac:dyDescent="0.25">
      <c r="AE1296" s="113"/>
      <c r="CK1296" s="113"/>
    </row>
    <row r="1297" spans="31:89" ht="15.75" customHeight="1" x14ac:dyDescent="0.25">
      <c r="AE1297" s="113"/>
      <c r="CK1297" s="113"/>
    </row>
    <row r="1298" spans="31:89" ht="15.75" customHeight="1" x14ac:dyDescent="0.25">
      <c r="AE1298" s="113"/>
      <c r="CK1298" s="113"/>
    </row>
    <row r="1299" spans="31:89" ht="15.75" customHeight="1" x14ac:dyDescent="0.25">
      <c r="AE1299" s="113"/>
      <c r="CK1299" s="113"/>
    </row>
    <row r="1300" spans="31:89" ht="15.75" customHeight="1" x14ac:dyDescent="0.25">
      <c r="AE1300" s="113"/>
      <c r="CK1300" s="113"/>
    </row>
    <row r="1301" spans="31:89" ht="15.75" customHeight="1" x14ac:dyDescent="0.25">
      <c r="AE1301" s="113"/>
      <c r="CK1301" s="113"/>
    </row>
    <row r="1302" spans="31:89" ht="15.75" customHeight="1" x14ac:dyDescent="0.25">
      <c r="AE1302" s="113"/>
      <c r="CK1302" s="113"/>
    </row>
    <row r="1303" spans="31:89" ht="15.75" customHeight="1" x14ac:dyDescent="0.25">
      <c r="AE1303" s="113"/>
      <c r="CK1303" s="113"/>
    </row>
    <row r="1304" spans="31:89" ht="15.75" customHeight="1" x14ac:dyDescent="0.25">
      <c r="AE1304" s="113"/>
      <c r="CK1304" s="113"/>
    </row>
    <row r="1305" spans="31:89" ht="15.75" customHeight="1" x14ac:dyDescent="0.25">
      <c r="AE1305" s="113"/>
      <c r="CK1305" s="113"/>
    </row>
    <row r="1306" spans="31:89" ht="15.75" customHeight="1" x14ac:dyDescent="0.25">
      <c r="AE1306" s="113"/>
      <c r="CK1306" s="113"/>
    </row>
    <row r="1307" spans="31:89" ht="15.75" customHeight="1" x14ac:dyDescent="0.25">
      <c r="AE1307" s="113"/>
      <c r="CK1307" s="113"/>
    </row>
    <row r="1308" spans="31:89" ht="15.75" customHeight="1" x14ac:dyDescent="0.25">
      <c r="AE1308" s="113"/>
      <c r="CK1308" s="113"/>
    </row>
    <row r="1309" spans="31:89" ht="15.75" customHeight="1" x14ac:dyDescent="0.25">
      <c r="AE1309" s="113"/>
      <c r="CK1309" s="113"/>
    </row>
    <row r="1310" spans="31:89" ht="15.75" customHeight="1" x14ac:dyDescent="0.25">
      <c r="AE1310" s="113"/>
      <c r="CK1310" s="113"/>
    </row>
    <row r="1311" spans="31:89" ht="15.75" customHeight="1" x14ac:dyDescent="0.25">
      <c r="AE1311" s="113"/>
      <c r="CK1311" s="113"/>
    </row>
    <row r="1312" spans="31:89" ht="15.75" customHeight="1" x14ac:dyDescent="0.25">
      <c r="AE1312" s="113"/>
      <c r="CK1312" s="113"/>
    </row>
    <row r="1313" spans="31:89" ht="15.75" customHeight="1" x14ac:dyDescent="0.25">
      <c r="AE1313" s="113"/>
      <c r="CK1313" s="113"/>
    </row>
    <row r="1314" spans="31:89" ht="15.75" customHeight="1" x14ac:dyDescent="0.25">
      <c r="AE1314" s="113"/>
      <c r="CK1314" s="113"/>
    </row>
    <row r="1315" spans="31:89" ht="15.75" customHeight="1" x14ac:dyDescent="0.25">
      <c r="AE1315" s="113"/>
      <c r="CK1315" s="113"/>
    </row>
    <row r="1316" spans="31:89" ht="15.75" customHeight="1" x14ac:dyDescent="0.25">
      <c r="AE1316" s="113"/>
      <c r="CK1316" s="113"/>
    </row>
    <row r="1317" spans="31:89" ht="15.75" customHeight="1" x14ac:dyDescent="0.25">
      <c r="AE1317" s="113"/>
      <c r="CK1317" s="113"/>
    </row>
    <row r="1318" spans="31:89" ht="15.75" customHeight="1" x14ac:dyDescent="0.25">
      <c r="AE1318" s="113"/>
      <c r="CK1318" s="113"/>
    </row>
    <row r="1319" spans="31:89" ht="15.75" customHeight="1" x14ac:dyDescent="0.25">
      <c r="AE1319" s="113"/>
      <c r="CK1319" s="113"/>
    </row>
    <row r="1320" spans="31:89" ht="15.75" customHeight="1" x14ac:dyDescent="0.25">
      <c r="AE1320" s="113"/>
      <c r="CK1320" s="113"/>
    </row>
    <row r="1321" spans="31:89" ht="15.75" customHeight="1" x14ac:dyDescent="0.25">
      <c r="AE1321" s="113"/>
      <c r="CK1321" s="113"/>
    </row>
    <row r="1322" spans="31:89" ht="15.75" customHeight="1" x14ac:dyDescent="0.25">
      <c r="AE1322" s="113"/>
      <c r="CK1322" s="113"/>
    </row>
    <row r="1323" spans="31:89" ht="15.75" customHeight="1" x14ac:dyDescent="0.25">
      <c r="AE1323" s="113"/>
      <c r="CK1323" s="113"/>
    </row>
    <row r="1324" spans="31:89" ht="15.75" customHeight="1" x14ac:dyDescent="0.25">
      <c r="AE1324" s="113"/>
      <c r="CK1324" s="113"/>
    </row>
    <row r="1325" spans="31:89" ht="15.75" customHeight="1" x14ac:dyDescent="0.25">
      <c r="AE1325" s="113"/>
      <c r="CK1325" s="113"/>
    </row>
    <row r="1326" spans="31:89" ht="15.75" customHeight="1" x14ac:dyDescent="0.25">
      <c r="AE1326" s="113"/>
      <c r="CK1326" s="113"/>
    </row>
    <row r="1327" spans="31:89" ht="15.75" customHeight="1" x14ac:dyDescent="0.25">
      <c r="AE1327" s="113"/>
      <c r="CK1327" s="113"/>
    </row>
    <row r="1328" spans="31:89" ht="15.75" customHeight="1" x14ac:dyDescent="0.25">
      <c r="AE1328" s="113"/>
      <c r="CK1328" s="113"/>
    </row>
    <row r="1329" spans="31:89" ht="15.75" customHeight="1" x14ac:dyDescent="0.25">
      <c r="AE1329" s="113"/>
      <c r="CK1329" s="113"/>
    </row>
    <row r="1330" spans="31:89" ht="15.75" customHeight="1" x14ac:dyDescent="0.25">
      <c r="AE1330" s="113"/>
      <c r="CK1330" s="113"/>
    </row>
    <row r="1331" spans="31:89" ht="15.75" customHeight="1" x14ac:dyDescent="0.25">
      <c r="AE1331" s="113"/>
      <c r="CK1331" s="113"/>
    </row>
    <row r="1332" spans="31:89" ht="15.75" customHeight="1" x14ac:dyDescent="0.25">
      <c r="AE1332" s="113"/>
      <c r="CK1332" s="113"/>
    </row>
    <row r="1333" spans="31:89" ht="15.75" customHeight="1" x14ac:dyDescent="0.25">
      <c r="AE1333" s="113"/>
      <c r="CK1333" s="113"/>
    </row>
    <row r="1334" spans="31:89" ht="15.75" customHeight="1" x14ac:dyDescent="0.25">
      <c r="AE1334" s="113"/>
      <c r="CK1334" s="113"/>
    </row>
    <row r="1335" spans="31:89" ht="15.75" customHeight="1" x14ac:dyDescent="0.25">
      <c r="AE1335" s="113"/>
      <c r="CK1335" s="113"/>
    </row>
    <row r="1336" spans="31:89" ht="15.75" customHeight="1" x14ac:dyDescent="0.25">
      <c r="AE1336" s="113"/>
      <c r="CK1336" s="113"/>
    </row>
    <row r="1337" spans="31:89" ht="15.75" customHeight="1" x14ac:dyDescent="0.25">
      <c r="AE1337" s="113"/>
      <c r="CK1337" s="113"/>
    </row>
    <row r="1338" spans="31:89" ht="15.75" customHeight="1" x14ac:dyDescent="0.25">
      <c r="AE1338" s="113"/>
      <c r="CK1338" s="113"/>
    </row>
    <row r="1339" spans="31:89" ht="15.75" customHeight="1" x14ac:dyDescent="0.25">
      <c r="AE1339" s="113"/>
      <c r="CK1339" s="113"/>
    </row>
    <row r="1340" spans="31:89" ht="15.75" customHeight="1" x14ac:dyDescent="0.25">
      <c r="AE1340" s="113"/>
      <c r="CK1340" s="113"/>
    </row>
    <row r="1341" spans="31:89" ht="15.75" customHeight="1" x14ac:dyDescent="0.25">
      <c r="AE1341" s="113"/>
      <c r="CK1341" s="113"/>
    </row>
    <row r="1342" spans="31:89" ht="15.75" customHeight="1" x14ac:dyDescent="0.25">
      <c r="AE1342" s="113"/>
      <c r="CK1342" s="113"/>
    </row>
    <row r="1343" spans="31:89" ht="15.75" customHeight="1" x14ac:dyDescent="0.25">
      <c r="AE1343" s="113"/>
      <c r="CK1343" s="113"/>
    </row>
    <row r="1344" spans="31:89" ht="15.75" customHeight="1" x14ac:dyDescent="0.25">
      <c r="AE1344" s="113"/>
      <c r="CK1344" s="113"/>
    </row>
    <row r="1345" spans="31:89" ht="15.75" customHeight="1" x14ac:dyDescent="0.25">
      <c r="AE1345" s="113"/>
      <c r="CK1345" s="113"/>
    </row>
    <row r="1346" spans="31:89" ht="15.75" customHeight="1" x14ac:dyDescent="0.25">
      <c r="AE1346" s="113"/>
      <c r="CK1346" s="113"/>
    </row>
    <row r="1347" spans="31:89" ht="15.75" customHeight="1" x14ac:dyDescent="0.25">
      <c r="AE1347" s="113"/>
      <c r="CK1347" s="113"/>
    </row>
    <row r="1348" spans="31:89" ht="15.75" customHeight="1" x14ac:dyDescent="0.25">
      <c r="AE1348" s="113"/>
      <c r="CK1348" s="113"/>
    </row>
    <row r="1349" spans="31:89" ht="15.75" customHeight="1" x14ac:dyDescent="0.25">
      <c r="AE1349" s="113"/>
      <c r="CK1349" s="113"/>
    </row>
    <row r="1350" spans="31:89" ht="15.75" customHeight="1" x14ac:dyDescent="0.25">
      <c r="AE1350" s="113"/>
      <c r="CK1350" s="113"/>
    </row>
    <row r="1351" spans="31:89" ht="15.75" customHeight="1" x14ac:dyDescent="0.25">
      <c r="AE1351" s="113"/>
      <c r="CK1351" s="113"/>
    </row>
    <row r="1352" spans="31:89" ht="15.75" customHeight="1" x14ac:dyDescent="0.25">
      <c r="AE1352" s="113"/>
      <c r="CK1352" s="113"/>
    </row>
    <row r="1353" spans="31:89" ht="15.75" customHeight="1" x14ac:dyDescent="0.25">
      <c r="AE1353" s="113"/>
      <c r="CK1353" s="113"/>
    </row>
    <row r="1354" spans="31:89" ht="15.75" customHeight="1" x14ac:dyDescent="0.25">
      <c r="AE1354" s="113"/>
      <c r="CK1354" s="113"/>
    </row>
    <row r="1355" spans="31:89" ht="15.75" customHeight="1" x14ac:dyDescent="0.25">
      <c r="AE1355" s="113"/>
      <c r="CK1355" s="113"/>
    </row>
    <row r="1356" spans="31:89" ht="15.75" customHeight="1" x14ac:dyDescent="0.25">
      <c r="AE1356" s="113"/>
      <c r="CK1356" s="113"/>
    </row>
    <row r="1357" spans="31:89" ht="15.75" customHeight="1" x14ac:dyDescent="0.25">
      <c r="AE1357" s="113"/>
      <c r="CK1357" s="113"/>
    </row>
    <row r="1358" spans="31:89" ht="15.75" customHeight="1" x14ac:dyDescent="0.25">
      <c r="AE1358" s="113"/>
      <c r="CK1358" s="113"/>
    </row>
    <row r="1359" spans="31:89" ht="15.75" customHeight="1" x14ac:dyDescent="0.25">
      <c r="AE1359" s="113"/>
      <c r="CK1359" s="113"/>
    </row>
    <row r="1360" spans="31:89" ht="15.75" customHeight="1" x14ac:dyDescent="0.25">
      <c r="AE1360" s="113"/>
      <c r="CK1360" s="113"/>
    </row>
    <row r="1361" spans="31:89" ht="15.75" customHeight="1" x14ac:dyDescent="0.25">
      <c r="AE1361" s="113"/>
      <c r="CK1361" s="113"/>
    </row>
    <row r="1362" spans="31:89" ht="15.75" customHeight="1" x14ac:dyDescent="0.25">
      <c r="AE1362" s="113"/>
      <c r="CK1362" s="113"/>
    </row>
    <row r="1363" spans="31:89" ht="15.75" customHeight="1" x14ac:dyDescent="0.25">
      <c r="AE1363" s="113"/>
      <c r="CK1363" s="113"/>
    </row>
    <row r="1364" spans="31:89" ht="15.75" customHeight="1" x14ac:dyDescent="0.25">
      <c r="AE1364" s="113"/>
      <c r="CK1364" s="113"/>
    </row>
    <row r="1365" spans="31:89" ht="15.75" customHeight="1" x14ac:dyDescent="0.25">
      <c r="AE1365" s="113"/>
      <c r="CK1365" s="113"/>
    </row>
    <row r="1366" spans="31:89" ht="15.75" customHeight="1" x14ac:dyDescent="0.25">
      <c r="AE1366" s="113"/>
      <c r="CK1366" s="113"/>
    </row>
    <row r="1367" spans="31:89" ht="15.75" customHeight="1" x14ac:dyDescent="0.25">
      <c r="AE1367" s="113"/>
      <c r="CK1367" s="113"/>
    </row>
    <row r="1368" spans="31:89" ht="15.75" customHeight="1" x14ac:dyDescent="0.25">
      <c r="AE1368" s="113"/>
      <c r="CK1368" s="113"/>
    </row>
    <row r="1369" spans="31:89" ht="15.75" customHeight="1" x14ac:dyDescent="0.25">
      <c r="AE1369" s="113"/>
      <c r="CK1369" s="113"/>
    </row>
    <row r="1370" spans="31:89" ht="15.75" customHeight="1" x14ac:dyDescent="0.25">
      <c r="AE1370" s="113"/>
      <c r="CK1370" s="113"/>
    </row>
    <row r="1371" spans="31:89" ht="15.75" customHeight="1" x14ac:dyDescent="0.25">
      <c r="AE1371" s="113"/>
      <c r="CK1371" s="113"/>
    </row>
    <row r="1372" spans="31:89" ht="15.75" customHeight="1" x14ac:dyDescent="0.25">
      <c r="AE1372" s="113"/>
      <c r="CK1372" s="113"/>
    </row>
    <row r="1373" spans="31:89" ht="15.75" customHeight="1" x14ac:dyDescent="0.25">
      <c r="AE1373" s="113"/>
      <c r="CK1373" s="113"/>
    </row>
    <row r="1374" spans="31:89" ht="15.75" customHeight="1" x14ac:dyDescent="0.25">
      <c r="AE1374" s="113"/>
      <c r="CK1374" s="113"/>
    </row>
    <row r="1375" spans="31:89" ht="15.75" customHeight="1" x14ac:dyDescent="0.25">
      <c r="AE1375" s="113"/>
      <c r="CK1375" s="113"/>
    </row>
    <row r="1376" spans="31:89" ht="15.75" customHeight="1" x14ac:dyDescent="0.25">
      <c r="AE1376" s="113"/>
      <c r="CK1376" s="113"/>
    </row>
    <row r="1377" spans="31:89" ht="15.75" customHeight="1" x14ac:dyDescent="0.25">
      <c r="AE1377" s="113"/>
      <c r="CK1377" s="113"/>
    </row>
    <row r="1378" spans="31:89" ht="15.75" customHeight="1" x14ac:dyDescent="0.25">
      <c r="AE1378" s="113"/>
      <c r="CK1378" s="113"/>
    </row>
    <row r="1379" spans="31:89" ht="15.75" customHeight="1" x14ac:dyDescent="0.25">
      <c r="AE1379" s="113"/>
      <c r="CK1379" s="113"/>
    </row>
    <row r="1380" spans="31:89" ht="15.75" customHeight="1" x14ac:dyDescent="0.25">
      <c r="AE1380" s="113"/>
      <c r="CK1380" s="113"/>
    </row>
    <row r="1381" spans="31:89" ht="15.75" customHeight="1" x14ac:dyDescent="0.25">
      <c r="AE1381" s="113"/>
      <c r="CK1381" s="113"/>
    </row>
    <row r="1382" spans="31:89" ht="15.75" customHeight="1" x14ac:dyDescent="0.25">
      <c r="AE1382" s="113"/>
      <c r="CK1382" s="113"/>
    </row>
    <row r="1383" spans="31:89" ht="15.75" customHeight="1" x14ac:dyDescent="0.25">
      <c r="AE1383" s="113"/>
      <c r="CK1383" s="113"/>
    </row>
    <row r="1384" spans="31:89" ht="15.75" customHeight="1" x14ac:dyDescent="0.25">
      <c r="AE1384" s="113"/>
      <c r="CK1384" s="113"/>
    </row>
    <row r="1385" spans="31:89" ht="15.75" customHeight="1" x14ac:dyDescent="0.25">
      <c r="AE1385" s="113"/>
      <c r="CK1385" s="113"/>
    </row>
    <row r="1386" spans="31:89" ht="15.75" customHeight="1" x14ac:dyDescent="0.25">
      <c r="AE1386" s="113"/>
      <c r="CK1386" s="113"/>
    </row>
    <row r="1387" spans="31:89" ht="15.75" customHeight="1" x14ac:dyDescent="0.25">
      <c r="AE1387" s="113"/>
      <c r="CK1387" s="113"/>
    </row>
    <row r="1388" spans="31:89" ht="15.75" customHeight="1" x14ac:dyDescent="0.25">
      <c r="AE1388" s="113"/>
      <c r="CK1388" s="113"/>
    </row>
    <row r="1389" spans="31:89" ht="15.75" customHeight="1" x14ac:dyDescent="0.25">
      <c r="AE1389" s="113"/>
      <c r="CK1389" s="113"/>
    </row>
    <row r="1390" spans="31:89" ht="15.75" customHeight="1" x14ac:dyDescent="0.25">
      <c r="AE1390" s="113"/>
      <c r="CK1390" s="113"/>
    </row>
    <row r="1391" spans="31:89" ht="15.75" customHeight="1" x14ac:dyDescent="0.25">
      <c r="AE1391" s="113"/>
      <c r="CK1391" s="113"/>
    </row>
    <row r="1392" spans="31:89" ht="15.75" customHeight="1" x14ac:dyDescent="0.25">
      <c r="AE1392" s="113"/>
      <c r="CK1392" s="113"/>
    </row>
    <row r="1393" spans="31:89" ht="15.75" customHeight="1" x14ac:dyDescent="0.25">
      <c r="AE1393" s="113"/>
      <c r="CK1393" s="113"/>
    </row>
    <row r="1394" spans="31:89" ht="15.75" customHeight="1" x14ac:dyDescent="0.25">
      <c r="AE1394" s="113"/>
      <c r="CK1394" s="113"/>
    </row>
    <row r="1395" spans="31:89" ht="15.75" customHeight="1" x14ac:dyDescent="0.25">
      <c r="AE1395" s="113"/>
      <c r="CK1395" s="113"/>
    </row>
    <row r="1396" spans="31:89" ht="15.75" customHeight="1" x14ac:dyDescent="0.25">
      <c r="AE1396" s="113"/>
      <c r="CK1396" s="113"/>
    </row>
    <row r="1397" spans="31:89" ht="15.75" customHeight="1" x14ac:dyDescent="0.25">
      <c r="AE1397" s="113"/>
      <c r="CK1397" s="113"/>
    </row>
    <row r="1398" spans="31:89" ht="15.75" customHeight="1" x14ac:dyDescent="0.25">
      <c r="AE1398" s="113"/>
      <c r="CK1398" s="113"/>
    </row>
    <row r="1399" spans="31:89" ht="15.75" customHeight="1" x14ac:dyDescent="0.25">
      <c r="AE1399" s="113"/>
      <c r="CK1399" s="113"/>
    </row>
    <row r="1400" spans="31:89" ht="15.75" customHeight="1" x14ac:dyDescent="0.25">
      <c r="AE1400" s="113"/>
      <c r="CK1400" s="113"/>
    </row>
    <row r="1401" spans="31:89" ht="15.75" customHeight="1" x14ac:dyDescent="0.25">
      <c r="AE1401" s="113"/>
      <c r="CK1401" s="113"/>
    </row>
    <row r="1402" spans="31:89" ht="15.75" customHeight="1" x14ac:dyDescent="0.25">
      <c r="AE1402" s="113"/>
      <c r="CK1402" s="113"/>
    </row>
    <row r="1403" spans="31:89" ht="15.75" customHeight="1" x14ac:dyDescent="0.25">
      <c r="AE1403" s="113"/>
      <c r="CK1403" s="113"/>
    </row>
    <row r="1404" spans="31:89" ht="15.75" customHeight="1" x14ac:dyDescent="0.25">
      <c r="AE1404" s="113"/>
      <c r="CK1404" s="113"/>
    </row>
    <row r="1405" spans="31:89" ht="15.75" customHeight="1" x14ac:dyDescent="0.25">
      <c r="AE1405" s="113"/>
      <c r="CK1405" s="113"/>
    </row>
    <row r="1406" spans="31:89" ht="15.75" customHeight="1" x14ac:dyDescent="0.25">
      <c r="AE1406" s="113"/>
      <c r="CK1406" s="113"/>
    </row>
    <row r="1407" spans="31:89" ht="15.75" customHeight="1" x14ac:dyDescent="0.25">
      <c r="AE1407" s="113"/>
      <c r="CK1407" s="113"/>
    </row>
    <row r="1408" spans="31:89" ht="15.75" customHeight="1" x14ac:dyDescent="0.25">
      <c r="AE1408" s="113"/>
      <c r="CK1408" s="113"/>
    </row>
    <row r="1409" spans="31:89" ht="15.75" customHeight="1" x14ac:dyDescent="0.25">
      <c r="AE1409" s="113"/>
      <c r="CK1409" s="113"/>
    </row>
    <row r="1410" spans="31:89" ht="15.75" customHeight="1" x14ac:dyDescent="0.25">
      <c r="AE1410" s="113"/>
      <c r="CK1410" s="113"/>
    </row>
    <row r="1411" spans="31:89" ht="15.75" customHeight="1" x14ac:dyDescent="0.25">
      <c r="AE1411" s="113"/>
      <c r="CK1411" s="113"/>
    </row>
    <row r="1412" spans="31:89" ht="15.75" customHeight="1" x14ac:dyDescent="0.25">
      <c r="AE1412" s="113"/>
      <c r="CK1412" s="113"/>
    </row>
    <row r="1413" spans="31:89" ht="15.75" customHeight="1" x14ac:dyDescent="0.25">
      <c r="AE1413" s="113"/>
      <c r="CK1413" s="113"/>
    </row>
    <row r="1414" spans="31:89" ht="15.75" customHeight="1" x14ac:dyDescent="0.25">
      <c r="AE1414" s="113"/>
      <c r="CK1414" s="113"/>
    </row>
    <row r="1415" spans="31:89" ht="15.75" customHeight="1" x14ac:dyDescent="0.25">
      <c r="AE1415" s="113"/>
      <c r="CK1415" s="113"/>
    </row>
    <row r="1416" spans="31:89" ht="15.75" customHeight="1" x14ac:dyDescent="0.25">
      <c r="AE1416" s="113"/>
      <c r="CK1416" s="113"/>
    </row>
    <row r="1417" spans="31:89" ht="15.75" customHeight="1" x14ac:dyDescent="0.25">
      <c r="AE1417" s="113"/>
      <c r="CK1417" s="113"/>
    </row>
    <row r="1418" spans="31:89" ht="15.75" customHeight="1" x14ac:dyDescent="0.25">
      <c r="AE1418" s="113"/>
      <c r="CK1418" s="113"/>
    </row>
    <row r="1419" spans="31:89" ht="15.75" customHeight="1" x14ac:dyDescent="0.25">
      <c r="AE1419" s="113"/>
      <c r="CK1419" s="113"/>
    </row>
    <row r="1420" spans="31:89" ht="15.75" customHeight="1" x14ac:dyDescent="0.25">
      <c r="AE1420" s="113"/>
      <c r="CK1420" s="113"/>
    </row>
    <row r="1421" spans="31:89" ht="15.75" customHeight="1" x14ac:dyDescent="0.25">
      <c r="AE1421" s="113"/>
      <c r="CK1421" s="113"/>
    </row>
    <row r="1422" spans="31:89" ht="15.75" customHeight="1" x14ac:dyDescent="0.25">
      <c r="AE1422" s="113"/>
      <c r="CK1422" s="113"/>
    </row>
    <row r="1423" spans="31:89" ht="15.75" customHeight="1" x14ac:dyDescent="0.25">
      <c r="AE1423" s="113"/>
      <c r="CK1423" s="113"/>
    </row>
    <row r="1424" spans="31:89" ht="15.75" customHeight="1" x14ac:dyDescent="0.25">
      <c r="AE1424" s="113"/>
      <c r="CK1424" s="113"/>
    </row>
    <row r="1425" spans="31:89" ht="15.75" customHeight="1" x14ac:dyDescent="0.25">
      <c r="AE1425" s="113"/>
      <c r="CK1425" s="113"/>
    </row>
    <row r="1426" spans="31:89" ht="15.75" customHeight="1" x14ac:dyDescent="0.25">
      <c r="AE1426" s="113"/>
      <c r="CK1426" s="113"/>
    </row>
    <row r="1427" spans="31:89" ht="15.75" customHeight="1" x14ac:dyDescent="0.25">
      <c r="AE1427" s="113"/>
      <c r="CK1427" s="113"/>
    </row>
    <row r="1428" spans="31:89" ht="15.75" customHeight="1" x14ac:dyDescent="0.25">
      <c r="AE1428" s="113"/>
      <c r="CK1428" s="113"/>
    </row>
    <row r="1429" spans="31:89" ht="15.75" customHeight="1" x14ac:dyDescent="0.25">
      <c r="AE1429" s="113"/>
      <c r="CK1429" s="113"/>
    </row>
    <row r="1430" spans="31:89" ht="15.75" customHeight="1" x14ac:dyDescent="0.25">
      <c r="AE1430" s="113"/>
      <c r="CK1430" s="113"/>
    </row>
    <row r="1431" spans="31:89" ht="15.75" customHeight="1" x14ac:dyDescent="0.25">
      <c r="AE1431" s="113"/>
      <c r="CK1431" s="113"/>
    </row>
    <row r="1432" spans="31:89" ht="15.75" customHeight="1" x14ac:dyDescent="0.25">
      <c r="AE1432" s="113"/>
      <c r="CK1432" s="113"/>
    </row>
    <row r="1433" spans="31:89" ht="15.75" customHeight="1" x14ac:dyDescent="0.25">
      <c r="AE1433" s="113"/>
      <c r="CK1433" s="113"/>
    </row>
    <row r="1434" spans="31:89" ht="15.75" customHeight="1" x14ac:dyDescent="0.25">
      <c r="AE1434" s="113"/>
      <c r="CK1434" s="113"/>
    </row>
    <row r="1435" spans="31:89" ht="15.75" customHeight="1" x14ac:dyDescent="0.25">
      <c r="AE1435" s="113"/>
      <c r="CK1435" s="113"/>
    </row>
    <row r="1436" spans="31:89" ht="15.75" customHeight="1" x14ac:dyDescent="0.25">
      <c r="AE1436" s="113"/>
      <c r="CK1436" s="113"/>
    </row>
    <row r="1437" spans="31:89" ht="15.75" customHeight="1" x14ac:dyDescent="0.25">
      <c r="AE1437" s="113"/>
      <c r="CK1437" s="113"/>
    </row>
    <row r="1438" spans="31:89" ht="15.75" customHeight="1" x14ac:dyDescent="0.25">
      <c r="AE1438" s="113"/>
      <c r="CK1438" s="113"/>
    </row>
    <row r="1439" spans="31:89" ht="15.75" customHeight="1" x14ac:dyDescent="0.25">
      <c r="AE1439" s="113"/>
      <c r="CK1439" s="113"/>
    </row>
    <row r="1440" spans="31:89" ht="15.75" customHeight="1" x14ac:dyDescent="0.25">
      <c r="AE1440" s="113"/>
      <c r="CK1440" s="113"/>
    </row>
    <row r="1441" spans="31:89" ht="15.75" customHeight="1" x14ac:dyDescent="0.25">
      <c r="AE1441" s="113"/>
      <c r="CK1441" s="113"/>
    </row>
    <row r="1442" spans="31:89" ht="15.75" customHeight="1" x14ac:dyDescent="0.25">
      <c r="AE1442" s="113"/>
      <c r="CK1442" s="113"/>
    </row>
    <row r="1443" spans="31:89" ht="15.75" customHeight="1" x14ac:dyDescent="0.25">
      <c r="AE1443" s="113"/>
      <c r="CK1443" s="113"/>
    </row>
    <row r="1444" spans="31:89" ht="15.75" customHeight="1" x14ac:dyDescent="0.25">
      <c r="AE1444" s="113"/>
      <c r="CK1444" s="113"/>
    </row>
    <row r="1445" spans="31:89" ht="15.75" customHeight="1" x14ac:dyDescent="0.25">
      <c r="AE1445" s="113"/>
      <c r="CK1445" s="113"/>
    </row>
    <row r="1446" spans="31:89" ht="15.75" customHeight="1" x14ac:dyDescent="0.25">
      <c r="AE1446" s="113"/>
      <c r="CK1446" s="113"/>
    </row>
    <row r="1447" spans="31:89" ht="15.75" customHeight="1" x14ac:dyDescent="0.25">
      <c r="AE1447" s="113"/>
      <c r="CK1447" s="113"/>
    </row>
    <row r="1448" spans="31:89" ht="15.75" customHeight="1" x14ac:dyDescent="0.25">
      <c r="AE1448" s="113"/>
      <c r="CK1448" s="113"/>
    </row>
    <row r="1449" spans="31:89" ht="15.75" customHeight="1" x14ac:dyDescent="0.25">
      <c r="AE1449" s="113"/>
      <c r="CK1449" s="113"/>
    </row>
    <row r="1450" spans="31:89" ht="15.75" customHeight="1" x14ac:dyDescent="0.25">
      <c r="AE1450" s="113"/>
      <c r="CK1450" s="113"/>
    </row>
    <row r="1451" spans="31:89" ht="15.75" customHeight="1" x14ac:dyDescent="0.25">
      <c r="AE1451" s="113"/>
      <c r="CK1451" s="113"/>
    </row>
    <row r="1452" spans="31:89" ht="15.75" customHeight="1" x14ac:dyDescent="0.25">
      <c r="AE1452" s="113"/>
      <c r="CK1452" s="113"/>
    </row>
    <row r="1453" spans="31:89" ht="15.75" customHeight="1" x14ac:dyDescent="0.25">
      <c r="AE1453" s="113"/>
      <c r="CK1453" s="113"/>
    </row>
    <row r="1454" spans="31:89" ht="15.75" customHeight="1" x14ac:dyDescent="0.25">
      <c r="AE1454" s="113"/>
      <c r="CK1454" s="113"/>
    </row>
    <row r="1455" spans="31:89" ht="15.75" customHeight="1" x14ac:dyDescent="0.25">
      <c r="AE1455" s="113"/>
      <c r="CK1455" s="113"/>
    </row>
    <row r="1456" spans="31:89" ht="15.75" customHeight="1" x14ac:dyDescent="0.25">
      <c r="AE1456" s="113"/>
      <c r="CK1456" s="113"/>
    </row>
    <row r="1457" spans="31:89" ht="15.75" customHeight="1" x14ac:dyDescent="0.25">
      <c r="AE1457" s="113"/>
      <c r="CK1457" s="113"/>
    </row>
    <row r="1458" spans="31:89" ht="15.75" customHeight="1" x14ac:dyDescent="0.25">
      <c r="AE1458" s="113"/>
      <c r="CK1458" s="113"/>
    </row>
    <row r="1459" spans="31:89" ht="15.75" customHeight="1" x14ac:dyDescent="0.25">
      <c r="AE1459" s="113"/>
      <c r="CK1459" s="113"/>
    </row>
    <row r="1460" spans="31:89" ht="15.75" customHeight="1" x14ac:dyDescent="0.25">
      <c r="AE1460" s="113"/>
      <c r="CK1460" s="113"/>
    </row>
    <row r="1461" spans="31:89" ht="15.75" customHeight="1" x14ac:dyDescent="0.25">
      <c r="AE1461" s="113"/>
      <c r="CK1461" s="113"/>
    </row>
    <row r="1462" spans="31:89" ht="15.75" customHeight="1" x14ac:dyDescent="0.25">
      <c r="AE1462" s="113"/>
      <c r="CK1462" s="113"/>
    </row>
    <row r="1463" spans="31:89" ht="15.75" customHeight="1" x14ac:dyDescent="0.25">
      <c r="AE1463" s="113"/>
      <c r="CK1463" s="113"/>
    </row>
    <row r="1464" spans="31:89" ht="15.75" customHeight="1" x14ac:dyDescent="0.25">
      <c r="AE1464" s="113"/>
      <c r="CK1464" s="113"/>
    </row>
    <row r="1465" spans="31:89" ht="15.75" customHeight="1" x14ac:dyDescent="0.25">
      <c r="AE1465" s="113"/>
      <c r="CK1465" s="113"/>
    </row>
    <row r="1466" spans="31:89" ht="15.75" customHeight="1" x14ac:dyDescent="0.25">
      <c r="AE1466" s="113"/>
      <c r="CK1466" s="113"/>
    </row>
    <row r="1467" spans="31:89" ht="15.75" customHeight="1" x14ac:dyDescent="0.25">
      <c r="AE1467" s="113"/>
      <c r="CK1467" s="113"/>
    </row>
    <row r="1468" spans="31:89" ht="15.75" customHeight="1" x14ac:dyDescent="0.25">
      <c r="AE1468" s="113"/>
      <c r="CK1468" s="113"/>
    </row>
    <row r="1469" spans="31:89" ht="15.75" customHeight="1" x14ac:dyDescent="0.25">
      <c r="AE1469" s="113"/>
      <c r="CK1469" s="113"/>
    </row>
    <row r="1470" spans="31:89" ht="15.75" customHeight="1" x14ac:dyDescent="0.25">
      <c r="AE1470" s="113"/>
      <c r="CK1470" s="113"/>
    </row>
    <row r="1471" spans="31:89" ht="15.75" customHeight="1" x14ac:dyDescent="0.25">
      <c r="AE1471" s="113"/>
      <c r="CK1471" s="113"/>
    </row>
    <row r="1472" spans="31:89" ht="15.75" customHeight="1" x14ac:dyDescent="0.25">
      <c r="AE1472" s="113"/>
      <c r="CK1472" s="113"/>
    </row>
    <row r="1473" spans="31:89" ht="15.75" customHeight="1" x14ac:dyDescent="0.25">
      <c r="AE1473" s="113"/>
      <c r="CK1473" s="113"/>
    </row>
    <row r="1474" spans="31:89" ht="15.75" customHeight="1" x14ac:dyDescent="0.25">
      <c r="AE1474" s="113"/>
      <c r="CK1474" s="113"/>
    </row>
    <row r="1475" spans="31:89" ht="15.75" customHeight="1" x14ac:dyDescent="0.25">
      <c r="AE1475" s="113"/>
      <c r="CK1475" s="113"/>
    </row>
    <row r="1476" spans="31:89" ht="15.75" customHeight="1" x14ac:dyDescent="0.25">
      <c r="AE1476" s="113"/>
      <c r="CK1476" s="113"/>
    </row>
    <row r="1477" spans="31:89" ht="15.75" customHeight="1" x14ac:dyDescent="0.25">
      <c r="AE1477" s="113"/>
      <c r="CK1477" s="113"/>
    </row>
    <row r="1478" spans="31:89" ht="15.75" customHeight="1" x14ac:dyDescent="0.25">
      <c r="AE1478" s="113"/>
      <c r="CK1478" s="113"/>
    </row>
    <row r="1479" spans="31:89" ht="15.75" customHeight="1" x14ac:dyDescent="0.25">
      <c r="AE1479" s="113"/>
      <c r="CK1479" s="113"/>
    </row>
    <row r="1480" spans="31:89" ht="15.75" customHeight="1" x14ac:dyDescent="0.25">
      <c r="AE1480" s="113"/>
      <c r="CK1480" s="113"/>
    </row>
    <row r="1481" spans="31:89" ht="15.75" customHeight="1" x14ac:dyDescent="0.25">
      <c r="AE1481" s="113"/>
      <c r="CK1481" s="113"/>
    </row>
    <row r="1482" spans="31:89" ht="15.75" customHeight="1" x14ac:dyDescent="0.25">
      <c r="AE1482" s="113"/>
      <c r="CK1482" s="113"/>
    </row>
    <row r="1483" spans="31:89" ht="15.75" customHeight="1" x14ac:dyDescent="0.25">
      <c r="AE1483" s="113"/>
      <c r="CK1483" s="113"/>
    </row>
    <row r="1484" spans="31:89" ht="15.75" customHeight="1" x14ac:dyDescent="0.25">
      <c r="AE1484" s="113"/>
      <c r="CK1484" s="113"/>
    </row>
    <row r="1485" spans="31:89" ht="15.75" customHeight="1" x14ac:dyDescent="0.25">
      <c r="AE1485" s="113"/>
      <c r="CK1485" s="113"/>
    </row>
    <row r="1486" spans="31:89" ht="15.75" customHeight="1" x14ac:dyDescent="0.25">
      <c r="AE1486" s="113"/>
      <c r="CK1486" s="113"/>
    </row>
    <row r="1487" spans="31:89" ht="15.75" customHeight="1" x14ac:dyDescent="0.25">
      <c r="AE1487" s="113"/>
      <c r="CK1487" s="113"/>
    </row>
    <row r="1488" spans="31:89" ht="15.75" customHeight="1" x14ac:dyDescent="0.25">
      <c r="AE1488" s="113"/>
      <c r="CK1488" s="113"/>
    </row>
    <row r="1489" spans="31:89" ht="15.75" customHeight="1" x14ac:dyDescent="0.25">
      <c r="AE1489" s="113"/>
      <c r="CK1489" s="113"/>
    </row>
    <row r="1490" spans="31:89" ht="15.75" customHeight="1" x14ac:dyDescent="0.25">
      <c r="AE1490" s="113"/>
      <c r="CK1490" s="113"/>
    </row>
    <row r="1491" spans="31:89" ht="15.75" customHeight="1" x14ac:dyDescent="0.25">
      <c r="AE1491" s="113"/>
      <c r="CK1491" s="113"/>
    </row>
    <row r="1492" spans="31:89" ht="15.75" customHeight="1" x14ac:dyDescent="0.25">
      <c r="AE1492" s="113"/>
      <c r="CK1492" s="113"/>
    </row>
    <row r="1493" spans="31:89" ht="15.75" customHeight="1" x14ac:dyDescent="0.25">
      <c r="AE1493" s="113"/>
      <c r="CK1493" s="113"/>
    </row>
    <row r="1494" spans="31:89" ht="15.75" customHeight="1" x14ac:dyDescent="0.25">
      <c r="AE1494" s="113"/>
      <c r="CK1494" s="113"/>
    </row>
    <row r="1495" spans="31:89" ht="15.75" customHeight="1" x14ac:dyDescent="0.25">
      <c r="AE1495" s="113"/>
      <c r="CK1495" s="113"/>
    </row>
    <row r="1496" spans="31:89" ht="15.75" customHeight="1" x14ac:dyDescent="0.25">
      <c r="AE1496" s="113"/>
      <c r="CK1496" s="113"/>
    </row>
    <row r="1497" spans="31:89" ht="15.75" customHeight="1" x14ac:dyDescent="0.25">
      <c r="AE1497" s="113"/>
      <c r="CK1497" s="113"/>
    </row>
    <row r="1498" spans="31:89" ht="15.75" customHeight="1" x14ac:dyDescent="0.25">
      <c r="AE1498" s="113"/>
      <c r="CK1498" s="113"/>
    </row>
    <row r="1499" spans="31:89" ht="15.75" customHeight="1" x14ac:dyDescent="0.25">
      <c r="AE1499" s="113"/>
      <c r="CK1499" s="113"/>
    </row>
    <row r="1500" spans="31:89" ht="15.75" customHeight="1" x14ac:dyDescent="0.25">
      <c r="AE1500" s="113"/>
      <c r="CK1500" s="113"/>
    </row>
    <row r="1501" spans="31:89" ht="15.75" customHeight="1" x14ac:dyDescent="0.25">
      <c r="AE1501" s="113"/>
      <c r="CK1501" s="113"/>
    </row>
    <row r="1502" spans="31:89" ht="15.75" customHeight="1" x14ac:dyDescent="0.25">
      <c r="AE1502" s="113"/>
      <c r="CK1502" s="113"/>
    </row>
    <row r="1503" spans="31:89" ht="15.75" customHeight="1" x14ac:dyDescent="0.25">
      <c r="AE1503" s="113"/>
      <c r="CK1503" s="113"/>
    </row>
    <row r="1504" spans="31:89" ht="15.75" customHeight="1" x14ac:dyDescent="0.25">
      <c r="AE1504" s="113"/>
      <c r="CK1504" s="113"/>
    </row>
    <row r="1505" spans="31:89" ht="15.75" customHeight="1" x14ac:dyDescent="0.25">
      <c r="AE1505" s="113"/>
      <c r="CK1505" s="113"/>
    </row>
    <row r="1506" spans="31:89" ht="15.75" customHeight="1" x14ac:dyDescent="0.25">
      <c r="AE1506" s="113"/>
      <c r="CK1506" s="113"/>
    </row>
    <row r="1507" spans="31:89" ht="15.75" customHeight="1" x14ac:dyDescent="0.25">
      <c r="AE1507" s="113"/>
      <c r="CK1507" s="113"/>
    </row>
    <row r="1508" spans="31:89" ht="15.75" customHeight="1" x14ac:dyDescent="0.25">
      <c r="AE1508" s="113"/>
      <c r="CK1508" s="113"/>
    </row>
    <row r="1509" spans="31:89" ht="15.75" customHeight="1" x14ac:dyDescent="0.25">
      <c r="AE1509" s="113"/>
      <c r="CK1509" s="113"/>
    </row>
    <row r="1510" spans="31:89" ht="15.75" customHeight="1" x14ac:dyDescent="0.25">
      <c r="AE1510" s="113"/>
      <c r="CK1510" s="113"/>
    </row>
    <row r="1511" spans="31:89" ht="15.75" customHeight="1" x14ac:dyDescent="0.25">
      <c r="AE1511" s="113"/>
      <c r="CK1511" s="113"/>
    </row>
    <row r="1512" spans="31:89" ht="15.75" customHeight="1" x14ac:dyDescent="0.25">
      <c r="AE1512" s="113"/>
      <c r="CK1512" s="113"/>
    </row>
    <row r="1513" spans="31:89" ht="15.75" customHeight="1" x14ac:dyDescent="0.25">
      <c r="AE1513" s="113"/>
      <c r="CK1513" s="113"/>
    </row>
    <row r="1514" spans="31:89" ht="15.75" customHeight="1" x14ac:dyDescent="0.25">
      <c r="AE1514" s="113"/>
      <c r="CK1514" s="113"/>
    </row>
    <row r="1515" spans="31:89" ht="15.75" customHeight="1" x14ac:dyDescent="0.25">
      <c r="AE1515" s="113"/>
      <c r="CK1515" s="113"/>
    </row>
    <row r="1516" spans="31:89" ht="15.75" customHeight="1" x14ac:dyDescent="0.25">
      <c r="AE1516" s="113"/>
      <c r="CK1516" s="113"/>
    </row>
    <row r="1517" spans="31:89" ht="15.75" customHeight="1" x14ac:dyDescent="0.25">
      <c r="AE1517" s="113"/>
      <c r="CK1517" s="113"/>
    </row>
    <row r="1518" spans="31:89" ht="15.75" customHeight="1" x14ac:dyDescent="0.25">
      <c r="AE1518" s="113"/>
      <c r="CK1518" s="113"/>
    </row>
    <row r="1519" spans="31:89" ht="15.75" customHeight="1" x14ac:dyDescent="0.25">
      <c r="AE1519" s="113"/>
      <c r="CK1519" s="113"/>
    </row>
    <row r="1520" spans="31:89" ht="15.75" customHeight="1" x14ac:dyDescent="0.25">
      <c r="AE1520" s="113"/>
      <c r="CK1520" s="113"/>
    </row>
    <row r="1521" spans="31:89" ht="15.75" customHeight="1" x14ac:dyDescent="0.25">
      <c r="AE1521" s="113"/>
      <c r="CK1521" s="113"/>
    </row>
    <row r="1522" spans="31:89" ht="15.75" customHeight="1" x14ac:dyDescent="0.25">
      <c r="AE1522" s="113"/>
      <c r="CK1522" s="113"/>
    </row>
    <row r="1523" spans="31:89" ht="15.75" customHeight="1" x14ac:dyDescent="0.25">
      <c r="AE1523" s="113"/>
      <c r="CK1523" s="113"/>
    </row>
    <row r="1524" spans="31:89" ht="15.75" customHeight="1" x14ac:dyDescent="0.25">
      <c r="AE1524" s="113"/>
      <c r="CK1524" s="113"/>
    </row>
    <row r="1525" spans="31:89" ht="15.75" customHeight="1" x14ac:dyDescent="0.25">
      <c r="AE1525" s="113"/>
      <c r="CK1525" s="113"/>
    </row>
    <row r="1526" spans="31:89" ht="15.75" customHeight="1" x14ac:dyDescent="0.25">
      <c r="AE1526" s="113"/>
      <c r="CK1526" s="113"/>
    </row>
    <row r="1527" spans="31:89" ht="15.75" customHeight="1" x14ac:dyDescent="0.25">
      <c r="AE1527" s="113"/>
      <c r="CK1527" s="113"/>
    </row>
    <row r="1528" spans="31:89" ht="15.75" customHeight="1" x14ac:dyDescent="0.25">
      <c r="AE1528" s="113"/>
      <c r="CK1528" s="113"/>
    </row>
    <row r="1529" spans="31:89" ht="15.75" customHeight="1" x14ac:dyDescent="0.25">
      <c r="AE1529" s="113"/>
      <c r="CK1529" s="113"/>
    </row>
    <row r="1530" spans="31:89" ht="15.75" customHeight="1" x14ac:dyDescent="0.25">
      <c r="AE1530" s="113"/>
      <c r="CK1530" s="113"/>
    </row>
    <row r="1531" spans="31:89" ht="15.75" customHeight="1" x14ac:dyDescent="0.25">
      <c r="AE1531" s="113"/>
      <c r="CK1531" s="113"/>
    </row>
    <row r="1532" spans="31:89" ht="15.75" customHeight="1" x14ac:dyDescent="0.25">
      <c r="AE1532" s="113"/>
      <c r="CK1532" s="113"/>
    </row>
    <row r="1533" spans="31:89" ht="15.75" customHeight="1" x14ac:dyDescent="0.25">
      <c r="AE1533" s="113"/>
      <c r="CK1533" s="113"/>
    </row>
    <row r="1534" spans="31:89" ht="15.75" customHeight="1" x14ac:dyDescent="0.25">
      <c r="AE1534" s="113"/>
      <c r="CK1534" s="113"/>
    </row>
    <row r="1535" spans="31:89" ht="15.75" customHeight="1" x14ac:dyDescent="0.25">
      <c r="AE1535" s="113"/>
      <c r="CK1535" s="113"/>
    </row>
    <row r="1536" spans="31:89" ht="15.75" customHeight="1" x14ac:dyDescent="0.25">
      <c r="AE1536" s="113"/>
      <c r="CK1536" s="113"/>
    </row>
    <row r="1537" spans="31:89" ht="15.75" customHeight="1" x14ac:dyDescent="0.25">
      <c r="AE1537" s="113"/>
      <c r="CK1537" s="113"/>
    </row>
    <row r="1538" spans="31:89" ht="15.75" customHeight="1" x14ac:dyDescent="0.25">
      <c r="AE1538" s="113"/>
      <c r="CK1538" s="113"/>
    </row>
    <row r="1539" spans="31:89" ht="15.75" customHeight="1" x14ac:dyDescent="0.25">
      <c r="AE1539" s="113"/>
      <c r="CK1539" s="113"/>
    </row>
    <row r="1540" spans="31:89" ht="15.75" customHeight="1" x14ac:dyDescent="0.25">
      <c r="AE1540" s="113"/>
      <c r="CK1540" s="113"/>
    </row>
    <row r="1541" spans="31:89" ht="15.75" customHeight="1" x14ac:dyDescent="0.25">
      <c r="AE1541" s="113"/>
      <c r="CK1541" s="113"/>
    </row>
    <row r="1542" spans="31:89" ht="15.75" customHeight="1" x14ac:dyDescent="0.25">
      <c r="AE1542" s="113"/>
      <c r="CK1542" s="113"/>
    </row>
    <row r="1543" spans="31:89" ht="15.75" customHeight="1" x14ac:dyDescent="0.25">
      <c r="AE1543" s="113"/>
      <c r="CK1543" s="113"/>
    </row>
    <row r="1544" spans="31:89" ht="15.75" customHeight="1" x14ac:dyDescent="0.25">
      <c r="AE1544" s="113"/>
      <c r="CK1544" s="113"/>
    </row>
    <row r="1545" spans="31:89" ht="15.75" customHeight="1" x14ac:dyDescent="0.25">
      <c r="AE1545" s="113"/>
      <c r="CK1545" s="113"/>
    </row>
    <row r="1546" spans="31:89" ht="15.75" customHeight="1" x14ac:dyDescent="0.25">
      <c r="AE1546" s="113"/>
      <c r="CK1546" s="113"/>
    </row>
    <row r="1547" spans="31:89" ht="15.75" customHeight="1" x14ac:dyDescent="0.25">
      <c r="AE1547" s="113"/>
      <c r="CK1547" s="113"/>
    </row>
    <row r="1548" spans="31:89" ht="15.75" customHeight="1" x14ac:dyDescent="0.25">
      <c r="AE1548" s="113"/>
      <c r="CK1548" s="113"/>
    </row>
    <row r="1549" spans="31:89" ht="15.75" customHeight="1" x14ac:dyDescent="0.25">
      <c r="AE1549" s="113"/>
      <c r="CK1549" s="113"/>
    </row>
    <row r="1550" spans="31:89" ht="15.75" customHeight="1" x14ac:dyDescent="0.25">
      <c r="AE1550" s="113"/>
      <c r="CK1550" s="113"/>
    </row>
    <row r="1551" spans="31:89" ht="15.75" customHeight="1" x14ac:dyDescent="0.25">
      <c r="AE1551" s="113"/>
      <c r="CK1551" s="113"/>
    </row>
    <row r="1552" spans="31:89" ht="15.75" customHeight="1" x14ac:dyDescent="0.25">
      <c r="AE1552" s="113"/>
      <c r="CK1552" s="113"/>
    </row>
    <row r="1553" spans="31:89" ht="15.75" customHeight="1" x14ac:dyDescent="0.25">
      <c r="AE1553" s="113"/>
      <c r="CK1553" s="113"/>
    </row>
    <row r="1554" spans="31:89" ht="15.75" customHeight="1" x14ac:dyDescent="0.25">
      <c r="AE1554" s="113"/>
      <c r="CK1554" s="113"/>
    </row>
    <row r="1555" spans="31:89" ht="15.75" customHeight="1" x14ac:dyDescent="0.25">
      <c r="AE1555" s="113"/>
      <c r="CK1555" s="113"/>
    </row>
    <row r="1556" spans="31:89" ht="15.75" customHeight="1" x14ac:dyDescent="0.25">
      <c r="AE1556" s="113"/>
      <c r="CK1556" s="113"/>
    </row>
    <row r="1557" spans="31:89" ht="15.75" customHeight="1" x14ac:dyDescent="0.25">
      <c r="AE1557" s="113"/>
      <c r="CK1557" s="113"/>
    </row>
    <row r="1558" spans="31:89" ht="15.75" customHeight="1" x14ac:dyDescent="0.25">
      <c r="AE1558" s="113"/>
      <c r="CK1558" s="113"/>
    </row>
    <row r="1559" spans="31:89" ht="15.75" customHeight="1" x14ac:dyDescent="0.25">
      <c r="AE1559" s="113"/>
      <c r="CK1559" s="113"/>
    </row>
    <row r="1560" spans="31:89" ht="15.75" customHeight="1" x14ac:dyDescent="0.25">
      <c r="AE1560" s="113"/>
      <c r="CK1560" s="113"/>
    </row>
    <row r="1561" spans="31:89" ht="15.75" customHeight="1" x14ac:dyDescent="0.25">
      <c r="AE1561" s="113"/>
      <c r="CK1561" s="113"/>
    </row>
    <row r="1562" spans="31:89" ht="15.75" customHeight="1" x14ac:dyDescent="0.25">
      <c r="AE1562" s="113"/>
      <c r="CK1562" s="113"/>
    </row>
    <row r="1563" spans="31:89" ht="15.75" customHeight="1" x14ac:dyDescent="0.25">
      <c r="AE1563" s="113"/>
      <c r="CK1563" s="113"/>
    </row>
    <row r="1564" spans="31:89" ht="15.75" customHeight="1" x14ac:dyDescent="0.25">
      <c r="AE1564" s="113"/>
      <c r="CK1564" s="113"/>
    </row>
    <row r="1565" spans="31:89" ht="15.75" customHeight="1" x14ac:dyDescent="0.25">
      <c r="AE1565" s="113"/>
      <c r="CK1565" s="113"/>
    </row>
    <row r="1566" spans="31:89" ht="15.75" customHeight="1" x14ac:dyDescent="0.25">
      <c r="AE1566" s="113"/>
      <c r="CK1566" s="113"/>
    </row>
    <row r="1567" spans="31:89" ht="15.75" customHeight="1" x14ac:dyDescent="0.25">
      <c r="AE1567" s="113"/>
      <c r="CK1567" s="113"/>
    </row>
    <row r="1568" spans="31:89" ht="15.75" customHeight="1" x14ac:dyDescent="0.25">
      <c r="AE1568" s="113"/>
      <c r="CK1568" s="113"/>
    </row>
    <row r="1569" spans="31:89" ht="15.75" customHeight="1" x14ac:dyDescent="0.25">
      <c r="AE1569" s="113"/>
      <c r="CK1569" s="113"/>
    </row>
    <row r="1570" spans="31:89" ht="15.75" customHeight="1" x14ac:dyDescent="0.25">
      <c r="AE1570" s="113"/>
      <c r="CK1570" s="113"/>
    </row>
    <row r="1571" spans="31:89" ht="15.75" customHeight="1" x14ac:dyDescent="0.25">
      <c r="AE1571" s="113"/>
      <c r="CK1571" s="113"/>
    </row>
    <row r="1572" spans="31:89" ht="15.75" customHeight="1" x14ac:dyDescent="0.25">
      <c r="AE1572" s="113"/>
      <c r="CK1572" s="113"/>
    </row>
    <row r="1573" spans="31:89" ht="15.75" customHeight="1" x14ac:dyDescent="0.25">
      <c r="AE1573" s="113"/>
      <c r="CK1573" s="113"/>
    </row>
    <row r="1574" spans="31:89" ht="15.75" customHeight="1" x14ac:dyDescent="0.25">
      <c r="AE1574" s="113"/>
      <c r="CK1574" s="113"/>
    </row>
    <row r="1575" spans="31:89" ht="15.75" customHeight="1" x14ac:dyDescent="0.25">
      <c r="AE1575" s="113"/>
      <c r="CK1575" s="113"/>
    </row>
    <row r="1576" spans="31:89" ht="15.75" customHeight="1" x14ac:dyDescent="0.25">
      <c r="AE1576" s="113"/>
      <c r="CK1576" s="113"/>
    </row>
    <row r="1577" spans="31:89" ht="15.75" customHeight="1" x14ac:dyDescent="0.25">
      <c r="AE1577" s="113"/>
      <c r="CK1577" s="113"/>
    </row>
    <row r="1578" spans="31:89" ht="15.75" customHeight="1" x14ac:dyDescent="0.25">
      <c r="AE1578" s="113"/>
      <c r="CK1578" s="113"/>
    </row>
    <row r="1579" spans="31:89" ht="15.75" customHeight="1" x14ac:dyDescent="0.25">
      <c r="AE1579" s="113"/>
      <c r="CK1579" s="113"/>
    </row>
    <row r="1580" spans="31:89" ht="15.75" customHeight="1" x14ac:dyDescent="0.25">
      <c r="AE1580" s="113"/>
      <c r="CK1580" s="113"/>
    </row>
    <row r="1581" spans="31:89" ht="15.75" customHeight="1" x14ac:dyDescent="0.25">
      <c r="AE1581" s="113"/>
      <c r="CK1581" s="113"/>
    </row>
    <row r="1582" spans="31:89" ht="15.75" customHeight="1" x14ac:dyDescent="0.25">
      <c r="AE1582" s="113"/>
      <c r="CK1582" s="113"/>
    </row>
    <row r="1583" spans="31:89" ht="15.75" customHeight="1" x14ac:dyDescent="0.25">
      <c r="AE1583" s="113"/>
      <c r="CK1583" s="113"/>
    </row>
    <row r="1584" spans="31:89" ht="15.75" customHeight="1" x14ac:dyDescent="0.25">
      <c r="AE1584" s="113"/>
      <c r="CK1584" s="113"/>
    </row>
    <row r="1585" spans="31:89" ht="15.75" customHeight="1" x14ac:dyDescent="0.25">
      <c r="AE1585" s="113"/>
      <c r="CK1585" s="113"/>
    </row>
  </sheetData>
  <sheetProtection algorithmName="SHA-512" hashValue="6fBxFJ25ckyqLKzZRCj8AoKI2u/8Jcf1LKjmTil3VzcjchWiOps1dlWgaEFvCEevqcqgpzVxNfh4118XX2RvJQ==" saltValue="FR1QW4IwTnFHL0TTYxAyOw==" spinCount="100000" sheet="1" objects="1" scenarios="1" formatCells="0" formatColumns="0" formatRows="0" insertColumns="0" insertRows="0" deleteColumns="0" deleteRows="0"/>
  <mergeCells count="31">
    <mergeCell ref="DD14:DG14"/>
    <mergeCell ref="DH14:DK14"/>
    <mergeCell ref="CA14:CD14"/>
    <mergeCell ref="CE14:CH14"/>
    <mergeCell ref="BH7:BK9"/>
    <mergeCell ref="CK7:CN9"/>
    <mergeCell ref="CN14:CQ14"/>
    <mergeCell ref="BO14:BR14"/>
    <mergeCell ref="BS14:BV14"/>
    <mergeCell ref="BW14:BZ14"/>
    <mergeCell ref="CR14:CU14"/>
    <mergeCell ref="CV14:CY14"/>
    <mergeCell ref="CZ14:DC14"/>
    <mergeCell ref="AH14:AK14"/>
    <mergeCell ref="AX14:BA14"/>
    <mergeCell ref="BB14:BE14"/>
    <mergeCell ref="AE7:AH9"/>
    <mergeCell ref="BK14:BN14"/>
    <mergeCell ref="AL14:AO14"/>
    <mergeCell ref="AP14:AS14"/>
    <mergeCell ref="AT14:AW14"/>
    <mergeCell ref="Y14:AB14"/>
    <mergeCell ref="E14:H14"/>
    <mergeCell ref="I14:L14"/>
    <mergeCell ref="B1:E1"/>
    <mergeCell ref="G3:G6"/>
    <mergeCell ref="H3:H6"/>
    <mergeCell ref="B7:E9"/>
    <mergeCell ref="M14:P14"/>
    <mergeCell ref="Q14:T14"/>
    <mergeCell ref="U14:X14"/>
  </mergeCells>
  <conditionalFormatting sqref="AE16:AE1585 BH16:BH1074 CK16:CK1585 B16:B1048576">
    <cfRule type="containsText" dxfId="5" priority="19" operator="containsText" text="ENVASES Y EMPAQUES">
      <formula>NOT(ISERROR(SEARCH("ENVASES Y EMPAQUES",B16)))</formula>
    </cfRule>
  </conditionalFormatting>
  <conditionalFormatting sqref="BH16:BH1074 AE16:AE1585 CK16:CK1585 B16:B1048576">
    <cfRule type="containsText" dxfId="3" priority="20" operator="containsText" text="APARATOS ELÉCTRICOS Y ELECTRÓNICOS">
      <formula>NOT(ISERROR(SEARCH("APARATOS ELÉCTRICOS Y ELECTRÓNICOS",B16)))</formula>
    </cfRule>
    <cfRule type="containsText" dxfId="2" priority="21" operator="containsText" text="TEXTIL">
      <formula>NOT(ISERROR(SEARCH("TEXTIL",B16)))</formula>
    </cfRule>
  </conditionalFormatting>
  <pageMargins left="0" right="0" top="0" bottom="0" header="0" footer="0"/>
  <ignoredErrors>
    <ignoredError sqref="C16:D16 F16 Y16:AB16 AD16:AG16 I16:L16" evalError="1"/>
  </ignoredErrors>
  <drawing r:id="rId1"/>
  <extLst>
    <ext xmlns:x14="http://schemas.microsoft.com/office/spreadsheetml/2009/9/main" uri="{78C0D931-6437-407d-A8EE-F0AAD7539E65}">
      <x14:conditionalFormattings>
        <x14:conditionalFormatting xmlns:xm="http://schemas.microsoft.com/office/excel/2006/main">
          <x14:cfRule type="expression" priority="3" id="{B0DC09EB-BB30-4D25-ACE9-E3947D1432D4}">
            <xm:f>'Información de la Organización'!$F$23=""</xm:f>
            <x14:dxf>
              <font>
                <color theme="0"/>
              </font>
              <fill>
                <patternFill>
                  <fgColor theme="0"/>
                  <bgColor theme="0"/>
                </patternFill>
              </fill>
              <border>
                <left/>
                <right/>
                <top/>
                <bottom/>
                <vertical/>
                <horizontal/>
              </border>
            </x14:dxf>
          </x14:cfRule>
          <xm:sqref>AE7:BF31</xm:sqref>
        </x14:conditionalFormatting>
        <x14:conditionalFormatting xmlns:xm="http://schemas.microsoft.com/office/excel/2006/main">
          <x14:cfRule type="expression" priority="2" id="{34BAB76E-7B28-46F5-B1E3-4867DD3F2CB9}">
            <xm:f>'Información de la Organización'!$F$25=""</xm:f>
            <x14:dxf>
              <font>
                <color theme="0"/>
              </font>
              <fill>
                <patternFill>
                  <fgColor theme="0"/>
                  <bgColor theme="0"/>
                </patternFill>
              </fill>
              <border>
                <left/>
                <right/>
                <top/>
                <bottom/>
                <vertical/>
                <horizontal/>
              </border>
            </x14:dxf>
          </x14:cfRule>
          <xm:sqref>BH7:CI31</xm:sqref>
        </x14:conditionalFormatting>
        <x14:conditionalFormatting xmlns:xm="http://schemas.microsoft.com/office/excel/2006/main">
          <x14:cfRule type="expression" priority="1" id="{E4E275A6-ACF7-4B34-BA67-6D81007869EE}">
            <xm:f>'Información de la Organización'!$F$27=""</xm:f>
            <x14:dxf>
              <font>
                <color theme="0"/>
              </font>
              <fill>
                <patternFill>
                  <bgColor theme="0"/>
                </patternFill>
              </fill>
              <border>
                <left/>
                <right/>
                <top/>
                <bottom/>
                <vertical/>
                <horizontal/>
              </border>
            </x14:dxf>
          </x14:cfRule>
          <xm:sqref>CK7:DL31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2252401-9cc6-445b-a1ed-9d49f78fa74a">
      <Terms xmlns="http://schemas.microsoft.com/office/infopath/2007/PartnerControls"/>
    </lcf76f155ced4ddcb4097134ff3c332f>
    <TaxCatchAll xmlns="23cf9adc-8517-44b0-8322-59903b47e1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BDDF5A734039E4ABE27D6A8C32796EE" ma:contentTypeVersion="16" ma:contentTypeDescription="Crear nuevo documento." ma:contentTypeScope="" ma:versionID="8856e59b2dd972c138f73053bcb8b8af">
  <xsd:schema xmlns:xsd="http://www.w3.org/2001/XMLSchema" xmlns:xs="http://www.w3.org/2001/XMLSchema" xmlns:p="http://schemas.microsoft.com/office/2006/metadata/properties" xmlns:ns2="52252401-9cc6-445b-a1ed-9d49f78fa74a" xmlns:ns3="23cf9adc-8517-44b0-8322-59903b47e188" targetNamespace="http://schemas.microsoft.com/office/2006/metadata/properties" ma:root="true" ma:fieldsID="cafdb257c46977d3cbdc11224d4938ba" ns2:_="" ns3:_="">
    <xsd:import namespace="52252401-9cc6-445b-a1ed-9d49f78fa74a"/>
    <xsd:import namespace="23cf9adc-8517-44b0-8322-59903b47e18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252401-9cc6-445b-a1ed-9d49f78fa7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f968b195-7fe6-4a7b-9239-43e1c8df0a0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cf9adc-8517-44b0-8322-59903b47e18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cdc0a0-77ce-401a-b50c-029993c1fa18}" ma:internalName="TaxCatchAll" ma:showField="CatchAllData" ma:web="23cf9adc-8517-44b0-8322-59903b47e188">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94E1D9-58D5-449D-BEDF-FB3D30F6A04E}">
  <ds:schemaRefs>
    <ds:schemaRef ds:uri="http://purl.org/dc/elements/1.1/"/>
    <ds:schemaRef ds:uri="http://schemas.openxmlformats.org/package/2006/metadata/core-properties"/>
    <ds:schemaRef ds:uri="23cf9adc-8517-44b0-8322-59903b47e188"/>
    <ds:schemaRef ds:uri="http://schemas.microsoft.com/office/2006/documentManagement/types"/>
    <ds:schemaRef ds:uri="52252401-9cc6-445b-a1ed-9d49f78fa74a"/>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010A89F-8806-4468-B39B-0A6A00AE8CBD}">
  <ds:schemaRefs>
    <ds:schemaRef ds:uri="http://schemas.microsoft.com/sharepoint/v3/contenttype/forms"/>
  </ds:schemaRefs>
</ds:datastoreItem>
</file>

<file path=customXml/itemProps3.xml><?xml version="1.0" encoding="utf-8"?>
<ds:datastoreItem xmlns:ds="http://schemas.openxmlformats.org/officeDocument/2006/customXml" ds:itemID="{23A35BF8-8DE4-4B36-9013-18F426260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252401-9cc6-445b-a1ed-9d49f78fa74a"/>
    <ds:schemaRef ds:uri="23cf9adc-8517-44b0-8322-59903b47e1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Instrucciones</vt:lpstr>
      <vt:lpstr>Información de la Organización</vt:lpstr>
      <vt:lpstr>Guía de Valores</vt:lpstr>
      <vt:lpstr>Categorías y Medidas</vt:lpstr>
      <vt:lpstr>Resultados</vt:lpstr>
      <vt:lpstr>Hoja de Ruta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Solanyi Torres</cp:lastModifiedBy>
  <cp:revision/>
  <dcterms:created xsi:type="dcterms:W3CDTF">2025-01-17T15:32:59Z</dcterms:created>
  <dcterms:modified xsi:type="dcterms:W3CDTF">2025-03-05T17:11:31Z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0x010100ABDDF5A734039E4ABE27D6A8C32796EE</vt:lpwstr>
  </property>
  <property fmtid="{D5CDD505-2E9C-101B-9397-08002B2CF9AE}" pid="3" name="MediaServiceImageTags">
    <vt:lpwstr/>
  </property>
</Properties>
</file>